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6" activeTab="1"/>
  </bookViews>
  <sheets>
    <sheet name="RAW" sheetId="1" r:id="rId1"/>
    <sheet name="FORMATTED" sheetId="2" r:id="rId2"/>
  </sheets>
  <definedNames/>
  <calcPr fullCalcOnLoad="1"/>
</workbook>
</file>

<file path=xl/sharedStrings.xml><?xml version="1.0" encoding="utf-8"?>
<sst xmlns="http://schemas.openxmlformats.org/spreadsheetml/2006/main" count="301" uniqueCount="286">
  <si>
    <t>iXBT Reference System 2010 (AMD Athlon II X4 620)</t>
  </si>
  <si>
    <t>AMD Athlon II X2 260</t>
  </si>
  <si>
    <t>AMD Athlon II X2 265</t>
  </si>
  <si>
    <t>AMD Athlon II X3 445</t>
  </si>
  <si>
    <t>AMD Athlon II X3 455</t>
  </si>
  <si>
    <t>AMD Phenom II X2 560</t>
  </si>
  <si>
    <t>AMD  Phenom II X2 565</t>
  </si>
  <si>
    <t>AMD Athlon II X4 640</t>
  </si>
  <si>
    <t>AMD Athlon II X4 645</t>
  </si>
  <si>
    <t>AMD Phenom II X3 720</t>
  </si>
  <si>
    <t>AMD Phenom II X3 740</t>
  </si>
  <si>
    <t>AMD Phenom II X4 810</t>
  </si>
  <si>
    <t>AMD Phenom II X4 840</t>
  </si>
  <si>
    <t>AMD Phenom II X4 925</t>
  </si>
  <si>
    <t>AMD Phenom II X4 965</t>
  </si>
  <si>
    <t xml:space="preserve"> AMD Phenom II X4 970</t>
  </si>
  <si>
    <t>AMD Phenom II X4 975</t>
  </si>
  <si>
    <t>AMD Phenom II X6 1055T</t>
  </si>
  <si>
    <t xml:space="preserve"> AMD Phenom II X6 1075T</t>
  </si>
  <si>
    <t>AMD Phenom II X6 1090T</t>
  </si>
  <si>
    <t>AMD Phenom II X6 1100T</t>
  </si>
  <si>
    <t>Intel Celeron E3500</t>
  </si>
  <si>
    <t>Intel Pentium E5400</t>
  </si>
  <si>
    <t>Intel Pentium E5500</t>
  </si>
  <si>
    <t>Intel Pentium E5800</t>
  </si>
  <si>
    <t>Intel Pentium E6300</t>
  </si>
  <si>
    <t>Intel Pentium E6800</t>
  </si>
  <si>
    <t>Intel Pentium G6950</t>
  </si>
  <si>
    <t>Intel Pentium G6960</t>
  </si>
  <si>
    <t>Intel Core 2 Quad Q8200</t>
  </si>
  <si>
    <t>Intel Core 2 Quad Q9500</t>
  </si>
  <si>
    <t>Intel Core i3 530</t>
  </si>
  <si>
    <t>Intel Core i3 540</t>
  </si>
  <si>
    <t>Intel Core i3 550</t>
  </si>
  <si>
    <t>Intel Core i3 560</t>
  </si>
  <si>
    <t>Intel Core i3 2100</t>
  </si>
  <si>
    <t>Intel Core i5 655K</t>
  </si>
  <si>
    <t>Intel Core i5 661</t>
  </si>
  <si>
    <t>Intel Core i5 670</t>
  </si>
  <si>
    <t>Intel Core i5 680</t>
  </si>
  <si>
    <t>Intel Core i5 750</t>
  </si>
  <si>
    <t>Intel Core i5 760</t>
  </si>
  <si>
    <t>Intel Core i5 2300</t>
  </si>
  <si>
    <t>Intel Core i5 2400</t>
  </si>
  <si>
    <t>Intel Core i5 2500K</t>
  </si>
  <si>
    <t>Intel Core i7 860</t>
  </si>
  <si>
    <t>Intel Core i7 870</t>
  </si>
  <si>
    <t>Intel Core i7 875K</t>
  </si>
  <si>
    <t>Intel Core i7 880</t>
  </si>
  <si>
    <t>Intel Core i7 2600K</t>
  </si>
  <si>
    <t>Intel Core i7 920</t>
  </si>
  <si>
    <t>Intel Core i7 950</t>
  </si>
  <si>
    <t>Intel Core i7 960</t>
  </si>
  <si>
    <t>Intel Core i7 965</t>
  </si>
  <si>
    <t>Intel Core i7 970</t>
  </si>
  <si>
    <t>Intel Core i7 975</t>
  </si>
  <si>
    <t>Intel Core i7 980X</t>
  </si>
  <si>
    <t>Intel Core i7 990X</t>
  </si>
  <si>
    <t>3d-3dsmax-gfx</t>
  </si>
  <si>
    <t>3d-3dsmax-render</t>
  </si>
  <si>
    <t>00:15:23</t>
  </si>
  <si>
    <t>00:11:34</t>
  </si>
  <si>
    <t>00:15:29</t>
  </si>
  <si>
    <t>00:10:36</t>
  </si>
  <si>
    <t>00:09:02</t>
  </si>
  <si>
    <t>00:07:42</t>
  </si>
  <si>
    <t>3d-lightwave-gfx</t>
  </si>
  <si>
    <t>3d-lightwave-render</t>
  </si>
  <si>
    <t>3d-maya-cpu</t>
  </si>
  <si>
    <t>3d-maya-gfx</t>
  </si>
  <si>
    <t>3d-maya-render</t>
  </si>
  <si>
    <t>00:18:22</t>
  </si>
  <si>
    <t>00:16:27</t>
  </si>
  <si>
    <t>00:08:21</t>
  </si>
  <si>
    <t>00:06:24</t>
  </si>
  <si>
    <t>arx-7z</t>
  </si>
  <si>
    <t>00:03:05</t>
  </si>
  <si>
    <t>00:02:14</t>
  </si>
  <si>
    <t>00:02:40</t>
  </si>
  <si>
    <t>00:01:45</t>
  </si>
  <si>
    <t>00:01:53</t>
  </si>
  <si>
    <t>00:01:30</t>
  </si>
  <si>
    <t>00:01:18</t>
  </si>
  <si>
    <t>arx-rar</t>
  </si>
  <si>
    <t>00:02:05</t>
  </si>
  <si>
    <t>00:02:08</t>
  </si>
  <si>
    <t>00:02:07</t>
  </si>
  <si>
    <t>00:01:56</t>
  </si>
  <si>
    <t>00:01:35</t>
  </si>
  <si>
    <t>00:01:34</t>
  </si>
  <si>
    <t>arx-unpack</t>
  </si>
  <si>
    <t>00:00:56</t>
  </si>
  <si>
    <t>00:00:59</t>
  </si>
  <si>
    <t>00:00:47</t>
  </si>
  <si>
    <t>00:01:00</t>
  </si>
  <si>
    <t>00:00:55</t>
  </si>
  <si>
    <t>00:00:43</t>
  </si>
  <si>
    <t>00:00:44</t>
  </si>
  <si>
    <t>audio-apple</t>
  </si>
  <si>
    <t>audio-flac</t>
  </si>
  <si>
    <t>audio-monkey</t>
  </si>
  <si>
    <t>audio-mp3</t>
  </si>
  <si>
    <t>audio-nero</t>
  </si>
  <si>
    <t>audio-ogg</t>
  </si>
  <si>
    <t>browser-googlev8-chrome</t>
  </si>
  <si>
    <t>browser-googlev8-firefox</t>
  </si>
  <si>
    <t>browser-googlev8-ie</t>
  </si>
  <si>
    <t>browser-googlev8-opera</t>
  </si>
  <si>
    <t>browser-googlev8-safari</t>
  </si>
  <si>
    <t>browser-sunspider-chrome</t>
  </si>
  <si>
    <t>browser-sunspider-firefox</t>
  </si>
  <si>
    <t>browser-sunspider-ie</t>
  </si>
  <si>
    <t>browser-sunspider-opera</t>
  </si>
  <si>
    <t>browser-sunspider-safari</t>
  </si>
  <si>
    <t>cad-nx6-cpu</t>
  </si>
  <si>
    <t>cad-nx6-gfx</t>
  </si>
  <si>
    <t>cad-proengineer-cpu</t>
  </si>
  <si>
    <t>cad-proengineer-gfx</t>
  </si>
  <si>
    <t>cad-solidworks-cpu</t>
  </si>
  <si>
    <t>cad-solidworks-gfx</t>
  </si>
  <si>
    <t>compile</t>
  </si>
  <si>
    <t>00:09:18</t>
  </si>
  <si>
    <t>00:07:59</t>
  </si>
  <si>
    <t>00:08:24</t>
  </si>
  <si>
    <t>00:06:41</t>
  </si>
  <si>
    <t>00:06:19</t>
  </si>
  <si>
    <t>00:04:55</t>
  </si>
  <si>
    <t>00:04:04</t>
  </si>
  <si>
    <t>games-batman-normal</t>
  </si>
  <si>
    <t>games-borderlands</t>
  </si>
  <si>
    <t>games-dirt2</t>
  </si>
  <si>
    <t>games-farcry2</t>
  </si>
  <si>
    <t>games-fritzchess</t>
  </si>
  <si>
    <t>games-gta4</t>
  </si>
  <si>
    <t>games-residentevil</t>
  </si>
  <si>
    <t>games-stalker</t>
  </si>
  <si>
    <t>games-ut3-normal</t>
  </si>
  <si>
    <t>games-warhead</t>
  </si>
  <si>
    <t>games-wic</t>
  </si>
  <si>
    <t>java</t>
  </si>
  <si>
    <t>math-maple</t>
  </si>
  <si>
    <t>math-mathematica-internal</t>
  </si>
  <si>
    <t>math-mathematica-mma</t>
  </si>
  <si>
    <t>math-matlab</t>
  </si>
  <si>
    <t>raster-acdsee</t>
  </si>
  <si>
    <t>00:05:27</t>
  </si>
  <si>
    <t>00:06:25</t>
  </si>
  <si>
    <t>00:05:36</t>
  </si>
  <si>
    <t>00:06:35</t>
  </si>
  <si>
    <t>00:05:20</t>
  </si>
  <si>
    <t>0:05:18</t>
  </si>
  <si>
    <t>raster-paintshop</t>
  </si>
  <si>
    <t>00:10:34</t>
  </si>
  <si>
    <t>00:10:19</t>
  </si>
  <si>
    <t>00:09:58</t>
  </si>
  <si>
    <t>00:11:28</t>
  </si>
  <si>
    <t>00:09:09</t>
  </si>
  <si>
    <t>00:09:17</t>
  </si>
  <si>
    <t>raster-photoimpact</t>
  </si>
  <si>
    <t>00:07:21</t>
  </si>
  <si>
    <t>00:07:07</t>
  </si>
  <si>
    <t>00:07:50</t>
  </si>
  <si>
    <t>00:06:42</t>
  </si>
  <si>
    <t>00:06:52</t>
  </si>
  <si>
    <t>raster-photoshop</t>
  </si>
  <si>
    <t>00:06:03</t>
  </si>
  <si>
    <t>00:05:06</t>
  </si>
  <si>
    <t>00:05:44</t>
  </si>
  <si>
    <t>00:04:27</t>
  </si>
  <si>
    <t>00:04:05</t>
  </si>
  <si>
    <t>video-divx</t>
  </si>
  <si>
    <t>00:04:49</t>
  </si>
  <si>
    <t>00:03:55</t>
  </si>
  <si>
    <t>00:04:28</t>
  </si>
  <si>
    <t>00:03:41</t>
  </si>
  <si>
    <t>00:04:00</t>
  </si>
  <si>
    <t>00:03:36</t>
  </si>
  <si>
    <t>00:03:21</t>
  </si>
  <si>
    <t>video-hdplay-hardware-h264</t>
  </si>
  <si>
    <t>video-hdplay-software-h264</t>
  </si>
  <si>
    <t>video-hdplay-software-vc1</t>
  </si>
  <si>
    <t>video-mainconcept</t>
  </si>
  <si>
    <t>00:10:56</t>
  </si>
  <si>
    <t>00:08:34</t>
  </si>
  <si>
    <t>00:10:25</t>
  </si>
  <si>
    <t>00:07:44</t>
  </si>
  <si>
    <t>00:08:08</t>
  </si>
  <si>
    <t>00:06:30</t>
  </si>
  <si>
    <t>video-premiere</t>
  </si>
  <si>
    <t>00:08:11</t>
  </si>
  <si>
    <t>00:05:32</t>
  </si>
  <si>
    <t>00:07:49</t>
  </si>
  <si>
    <t>00:04:20</t>
  </si>
  <si>
    <t>00:04:50</t>
  </si>
  <si>
    <t>00:02:44</t>
  </si>
  <si>
    <t>video-vegas</t>
  </si>
  <si>
    <t>00:06:22</t>
  </si>
  <si>
    <t>00:04:44</t>
  </si>
  <si>
    <t>00:04:03</t>
  </si>
  <si>
    <t>00:07:24</t>
  </si>
  <si>
    <t>video-x264</t>
  </si>
  <si>
    <t>00:16:12</t>
  </si>
  <si>
    <t>00:12:47</t>
  </si>
  <si>
    <t>00:15:22</t>
  </si>
  <si>
    <t>00:08:44</t>
  </si>
  <si>
    <t>00:09:38</t>
  </si>
  <si>
    <t>00:07:34</t>
  </si>
  <si>
    <t>00:05:38</t>
  </si>
  <si>
    <t>video-xvid</t>
  </si>
  <si>
    <t>00:03:24</t>
  </si>
  <si>
    <t>00:02:57</t>
  </si>
  <si>
    <t>00:03:17</t>
  </si>
  <si>
    <t>00:02:49</t>
  </si>
  <si>
    <t>00:02:20</t>
  </si>
  <si>
    <t>00:02:11</t>
  </si>
  <si>
    <t>virtualbox-ubuntu</t>
  </si>
  <si>
    <t>virtualbox-win7</t>
  </si>
  <si>
    <t>virtualbox-winxp</t>
  </si>
  <si>
    <t>3ds max</t>
  </si>
  <si>
    <t>Lightwave</t>
  </si>
  <si>
    <t>Maya</t>
  </si>
  <si>
    <t>UGS NX 6</t>
  </si>
  <si>
    <t>Pro/ENGINEER</t>
  </si>
  <si>
    <t>SolidWorks</t>
  </si>
  <si>
    <t>3D Visualization</t>
  </si>
  <si>
    <t>Rendering</t>
  </si>
  <si>
    <t>MAPLE</t>
  </si>
  <si>
    <t>Mathematica</t>
  </si>
  <si>
    <t>MATLAB</t>
  </si>
  <si>
    <t>Calculations</t>
  </si>
  <si>
    <t>ACDSee</t>
  </si>
  <si>
    <t>Paintshop</t>
  </si>
  <si>
    <t>Photoimpact</t>
  </si>
  <si>
    <t>Photoshop</t>
  </si>
  <si>
    <t>Raster Graphics</t>
  </si>
  <si>
    <t>7-zip</t>
  </si>
  <si>
    <t>RAR</t>
  </si>
  <si>
    <t>Unpack (RAR)</t>
  </si>
  <si>
    <t>Archivers</t>
  </si>
  <si>
    <t>Compile</t>
  </si>
  <si>
    <t>Java</t>
  </si>
  <si>
    <t>Google V8</t>
  </si>
  <si>
    <t>Sun Spider</t>
  </si>
  <si>
    <t>Browser</t>
  </si>
  <si>
    <t>Apple Lossless</t>
  </si>
  <si>
    <t>FLAC</t>
  </si>
  <si>
    <t>Monkey's Audio</t>
  </si>
  <si>
    <t>MP3 (LAME)</t>
  </si>
  <si>
    <t>Nero AAC</t>
  </si>
  <si>
    <t>Ogg Vorbis</t>
  </si>
  <si>
    <t>Audio</t>
  </si>
  <si>
    <t>DivX</t>
  </si>
  <si>
    <t>Mainconcept (VC-1)</t>
  </si>
  <si>
    <t>Premiere</t>
  </si>
  <si>
    <t>Vegas</t>
  </si>
  <si>
    <t>x264</t>
  </si>
  <si>
    <t>XviD</t>
  </si>
  <si>
    <t>Video</t>
  </si>
  <si>
    <t>Batman</t>
  </si>
  <si>
    <t>Borderlands</t>
  </si>
  <si>
    <t>DiRT 2</t>
  </si>
  <si>
    <t>Far Cry 2</t>
  </si>
  <si>
    <t>Fritz Chess</t>
  </si>
  <si>
    <t>GTA IV</t>
  </si>
  <si>
    <t>Resident Evil</t>
  </si>
  <si>
    <t>S.T.A.L.K.E.R.</t>
  </si>
  <si>
    <t>UT3</t>
  </si>
  <si>
    <t>Crysis: Warhead</t>
  </si>
  <si>
    <t>World in Conflict</t>
  </si>
  <si>
    <t>Games</t>
  </si>
  <si>
    <t>Overall</t>
  </si>
  <si>
    <t>Out of competition</t>
  </si>
  <si>
    <t>HDPlay H.264 hardware</t>
  </si>
  <si>
    <t>HDPlay H.264 software</t>
  </si>
  <si>
    <t>HDPlay VC-1 software</t>
  </si>
  <si>
    <t>HDPlay</t>
  </si>
  <si>
    <t>VirtualBox + Ubuntu Linux</t>
  </si>
  <si>
    <t>VirtualBox + Windows XP</t>
  </si>
  <si>
    <t>Virtualization</t>
  </si>
  <si>
    <t>Intel Core i5 2390T</t>
  </si>
  <si>
    <t>00:05:10</t>
  </si>
  <si>
    <t>Intel Core 2 Duo E6600</t>
  </si>
  <si>
    <t>Intel Core 2 Duo E6750</t>
  </si>
  <si>
    <t>Intel Pentium G850</t>
  </si>
  <si>
    <t>Intel Pentium G620</t>
  </si>
  <si>
    <t>Intel Core 2 Duo E8200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</si>
</sst>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05"/>
  <sheetViews>
    <sheetView zoomScalePageLayoutView="0" workbookViewId="0" topLeftCell="A1">
      <pane xSplit="1" ySplit="1" topLeftCell="AD26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H46" sqref="AH46"/>
    </sheetView>
  </sheetViews>
  <sheetFormatPr defaultColWidth="9.140625" defaultRowHeight="15"/>
  <cols>
    <col min="1" max="1" width="23.8515625" style="0" customWidth="1"/>
    <col min="2" max="2" width="34.00390625" style="1" customWidth="1"/>
    <col min="3" max="3" width="15.7109375" style="1" customWidth="1"/>
    <col min="4" max="4" width="15.140625" style="1" customWidth="1"/>
    <col min="5" max="5" width="15.421875" style="1" customWidth="1"/>
    <col min="6" max="7" width="16.7109375" style="1" customWidth="1"/>
    <col min="8" max="10" width="15.140625" style="1" customWidth="1"/>
    <col min="11" max="12" width="17.140625" style="1" customWidth="1"/>
    <col min="13" max="13" width="17.00390625" style="1" customWidth="1"/>
    <col min="14" max="14" width="16.28125" style="1" customWidth="1"/>
    <col min="15" max="15" width="16.7109375" style="1" customWidth="1"/>
    <col min="16" max="16" width="17.00390625" style="1" customWidth="1"/>
    <col min="17" max="17" width="18.421875" style="1" customWidth="1"/>
    <col min="18" max="19" width="18.140625" style="1" customWidth="1"/>
    <col min="20" max="20" width="18.57421875" style="1" customWidth="1"/>
    <col min="21" max="21" width="17.00390625" style="1" customWidth="1"/>
    <col min="22" max="37" width="17.57421875" style="1" customWidth="1"/>
    <col min="38" max="38" width="13.00390625" style="1" customWidth="1"/>
    <col min="39" max="42" width="12.8515625" style="1" customWidth="1"/>
    <col min="43" max="43" width="14.421875" style="1" customWidth="1"/>
    <col min="44" max="46" width="13.140625" style="1" customWidth="1"/>
    <col min="47" max="52" width="12.421875" style="1" customWidth="1"/>
    <col min="53" max="53" width="12.57421875" style="1" customWidth="1"/>
    <col min="54" max="54" width="12.28125" style="1" customWidth="1"/>
    <col min="55" max="55" width="12.57421875" style="1" customWidth="1"/>
    <col min="56" max="58" width="12.8515625" style="1" customWidth="1"/>
    <col min="59" max="59" width="12.421875" style="1" customWidth="1"/>
    <col min="60" max="60" width="12.140625" style="1" customWidth="1"/>
    <col min="61" max="65" width="12.140625" style="2" customWidth="1"/>
  </cols>
  <sheetData>
    <row r="1" spans="2:65" s="3" customFormat="1" ht="38.25" customHeight="1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284</v>
      </c>
      <c r="AF1" s="4" t="s">
        <v>283</v>
      </c>
      <c r="AG1" s="4" t="s">
        <v>281</v>
      </c>
      <c r="AH1" s="4" t="s">
        <v>282</v>
      </c>
      <c r="AI1" s="4" t="s">
        <v>285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34</v>
      </c>
      <c r="AP1" s="4" t="s">
        <v>35</v>
      </c>
      <c r="AQ1" s="4" t="s">
        <v>36</v>
      </c>
      <c r="AR1" s="4" t="s">
        <v>37</v>
      </c>
      <c r="AS1" s="4" t="s">
        <v>38</v>
      </c>
      <c r="AT1" s="4" t="s">
        <v>39</v>
      </c>
      <c r="AU1" s="4" t="s">
        <v>40</v>
      </c>
      <c r="AV1" s="4" t="s">
        <v>41</v>
      </c>
      <c r="AW1" s="4" t="s">
        <v>42</v>
      </c>
      <c r="AX1" s="4" t="s">
        <v>279</v>
      </c>
      <c r="AY1" s="4" t="s">
        <v>43</v>
      </c>
      <c r="AZ1" s="4" t="s">
        <v>44</v>
      </c>
      <c r="BA1" s="4" t="s">
        <v>45</v>
      </c>
      <c r="BB1" s="4" t="s">
        <v>46</v>
      </c>
      <c r="BC1" s="4" t="s">
        <v>47</v>
      </c>
      <c r="BD1" s="4" t="s">
        <v>48</v>
      </c>
      <c r="BE1" s="4" t="s">
        <v>49</v>
      </c>
      <c r="BF1" s="4" t="s">
        <v>50</v>
      </c>
      <c r="BG1" s="4" t="s">
        <v>51</v>
      </c>
      <c r="BH1" s="4" t="s">
        <v>52</v>
      </c>
      <c r="BI1" s="4" t="s">
        <v>53</v>
      </c>
      <c r="BJ1" s="4" t="s">
        <v>54</v>
      </c>
      <c r="BK1" s="4" t="s">
        <v>55</v>
      </c>
      <c r="BL1" s="4" t="s">
        <v>56</v>
      </c>
      <c r="BM1" s="4" t="s">
        <v>57</v>
      </c>
    </row>
    <row r="2" spans="1:65" ht="15">
      <c r="A2" t="s">
        <v>58</v>
      </c>
      <c r="B2" s="1">
        <v>11.33</v>
      </c>
      <c r="C2" s="1">
        <v>11.59</v>
      </c>
      <c r="D2" s="1">
        <v>12.14</v>
      </c>
      <c r="E2" s="1">
        <v>11.55</v>
      </c>
      <c r="F2" s="1">
        <v>12.5</v>
      </c>
      <c r="G2" s="1">
        <v>15.18</v>
      </c>
      <c r="H2" s="1">
        <v>15.96</v>
      </c>
      <c r="I2" s="1">
        <v>11.75</v>
      </c>
      <c r="J2" s="5">
        <v>12.75</v>
      </c>
      <c r="K2" s="5">
        <v>14.11</v>
      </c>
      <c r="L2" s="5">
        <v>14.89</v>
      </c>
      <c r="M2" s="5">
        <v>12.27</v>
      </c>
      <c r="N2" s="1">
        <v>12.805</v>
      </c>
      <c r="O2" s="1">
        <v>14.21</v>
      </c>
      <c r="P2" s="1">
        <v>15.53</v>
      </c>
      <c r="Q2" s="1">
        <v>15.99</v>
      </c>
      <c r="R2" s="1">
        <v>16.8</v>
      </c>
      <c r="S2" s="1">
        <v>14.25</v>
      </c>
      <c r="T2" s="1">
        <v>14.45</v>
      </c>
      <c r="U2" s="1">
        <v>15.32</v>
      </c>
      <c r="V2" s="1">
        <v>16.19</v>
      </c>
      <c r="W2" s="1">
        <v>10.81</v>
      </c>
      <c r="X2" s="1">
        <v>12.37</v>
      </c>
      <c r="Y2" s="1">
        <v>12.67</v>
      </c>
      <c r="Z2" s="1">
        <v>13.99</v>
      </c>
      <c r="AA2" s="1">
        <v>14.35</v>
      </c>
      <c r="AB2" s="1">
        <v>15.41</v>
      </c>
      <c r="AC2" s="1">
        <v>13.2</v>
      </c>
      <c r="AD2" s="1">
        <v>13.75</v>
      </c>
      <c r="AE2" s="1">
        <v>15.37</v>
      </c>
      <c r="AF2" s="1">
        <v>17.72</v>
      </c>
      <c r="AG2" s="1">
        <v>12.45</v>
      </c>
      <c r="AH2" s="1">
        <v>14.24</v>
      </c>
      <c r="AI2" s="1">
        <v>14.66</v>
      </c>
      <c r="AJ2" s="1">
        <v>12.06</v>
      </c>
      <c r="AK2" s="1">
        <v>14.38</v>
      </c>
      <c r="AL2" s="1">
        <v>14.05</v>
      </c>
      <c r="AM2" s="1">
        <v>14.76</v>
      </c>
      <c r="AN2" s="1">
        <v>15.49</v>
      </c>
      <c r="AO2" s="1">
        <v>16.11</v>
      </c>
      <c r="AP2" s="1">
        <v>18.86</v>
      </c>
      <c r="AQ2" s="1">
        <v>16.37</v>
      </c>
      <c r="AR2" s="1">
        <v>17.07</v>
      </c>
      <c r="AS2" s="1">
        <v>17.73</v>
      </c>
      <c r="AT2" s="1">
        <v>18.44</v>
      </c>
      <c r="AU2" s="1">
        <v>17.32</v>
      </c>
      <c r="AV2" s="1">
        <v>18.05</v>
      </c>
      <c r="AW2" s="1">
        <v>19.98</v>
      </c>
      <c r="AX2" s="1">
        <v>16.58</v>
      </c>
      <c r="AY2" s="1">
        <v>21.74</v>
      </c>
      <c r="AZ2" s="1">
        <v>22.73</v>
      </c>
      <c r="BA2" s="1">
        <v>17.67</v>
      </c>
      <c r="BB2" s="1">
        <v>18.43</v>
      </c>
      <c r="BC2" s="1">
        <v>18.42</v>
      </c>
      <c r="BD2" s="1">
        <v>18.79</v>
      </c>
      <c r="BE2" s="1">
        <v>23.69</v>
      </c>
      <c r="BF2" s="1">
        <v>18.27</v>
      </c>
      <c r="BG2" s="1">
        <v>19.81</v>
      </c>
      <c r="BH2" s="1">
        <v>20.32</v>
      </c>
      <c r="BI2" s="1">
        <v>20.83</v>
      </c>
      <c r="BJ2" s="1">
        <v>19.86</v>
      </c>
      <c r="BK2" s="1">
        <v>21.47</v>
      </c>
      <c r="BL2" s="1">
        <v>20.95</v>
      </c>
      <c r="BM2" s="1">
        <v>21.48</v>
      </c>
    </row>
    <row r="3" spans="1:65" ht="15">
      <c r="A3" t="s">
        <v>59</v>
      </c>
      <c r="B3" s="6">
        <v>0.00787037037037037</v>
      </c>
      <c r="C3" s="6">
        <v>0.01085648148148148</v>
      </c>
      <c r="D3" s="7" t="s">
        <v>60</v>
      </c>
      <c r="E3" s="6">
        <v>0.008194444444444443</v>
      </c>
      <c r="F3" s="7" t="s">
        <v>61</v>
      </c>
      <c r="G3" s="6">
        <v>0.010891203703703703</v>
      </c>
      <c r="H3" s="7" t="s">
        <v>62</v>
      </c>
      <c r="I3" s="6">
        <v>0.007106481481481481</v>
      </c>
      <c r="J3" s="6">
        <v>0.0070023148148148145</v>
      </c>
      <c r="K3" s="6">
        <v>0.008391203703703703</v>
      </c>
      <c r="L3" s="6">
        <v>0.008148148148148147</v>
      </c>
      <c r="M3" s="6">
        <v>0.00755787037037037</v>
      </c>
      <c r="N3" s="6">
        <v>0.006967592592592593</v>
      </c>
      <c r="O3" s="7" t="s">
        <v>63</v>
      </c>
      <c r="P3" s="6">
        <v>0.006469907407407408</v>
      </c>
      <c r="Q3" s="6">
        <v>0.006354166666666667</v>
      </c>
      <c r="R3" s="7" t="s">
        <v>64</v>
      </c>
      <c r="S3" s="6">
        <v>0.00644675925925926</v>
      </c>
      <c r="T3" s="6">
        <v>0.005555555555555556</v>
      </c>
      <c r="U3" s="6">
        <v>0.0059375</v>
      </c>
      <c r="V3" s="7" t="s">
        <v>65</v>
      </c>
      <c r="W3" s="6">
        <v>0.017060185185185185</v>
      </c>
      <c r="X3" s="6">
        <v>0.016527777777777777</v>
      </c>
      <c r="Y3" s="6">
        <v>0.016331018518518516</v>
      </c>
      <c r="Z3" s="6">
        <v>0.01542824074074074</v>
      </c>
      <c r="AA3" s="6">
        <v>0.01318287037037037</v>
      </c>
      <c r="AB3" s="6">
        <v>0.012164351851851852</v>
      </c>
      <c r="AC3" s="6">
        <v>0.011087962962962963</v>
      </c>
      <c r="AD3" s="6">
        <v>0.010648148148148148</v>
      </c>
      <c r="AE3" s="6">
        <v>0.009525462962962963</v>
      </c>
      <c r="AF3" s="6">
        <v>0.008541666666666668</v>
      </c>
      <c r="AG3" s="6">
        <v>0.014618055555555556</v>
      </c>
      <c r="AH3" s="6">
        <v>0.013333333333333334</v>
      </c>
      <c r="AI3" s="6">
        <v>0.01306712962962963</v>
      </c>
      <c r="AJ3" s="6">
        <v>0.008900462962962962</v>
      </c>
      <c r="AK3" s="6">
        <v>0.007708333333333333</v>
      </c>
      <c r="AL3" s="6">
        <v>0.008090277777777778</v>
      </c>
      <c r="AM3" s="6">
        <v>0.007881944444444445</v>
      </c>
      <c r="AN3" s="6">
        <v>0.007662037037037037</v>
      </c>
      <c r="AO3" s="6">
        <v>0.007442129629629629</v>
      </c>
      <c r="AP3" s="6">
        <v>0.007465277777777777</v>
      </c>
      <c r="AQ3" s="6">
        <v>0.007280092592592592</v>
      </c>
      <c r="AR3" s="6">
        <v>0.007060185185185185</v>
      </c>
      <c r="AS3" s="6">
        <v>0.0068402777777777785</v>
      </c>
      <c r="AT3" s="6">
        <v>0.006620370370370371</v>
      </c>
      <c r="AU3" s="6">
        <v>0.004629629629629629</v>
      </c>
      <c r="AV3" s="6">
        <v>0.0044444444444444444</v>
      </c>
      <c r="AW3" s="6">
        <v>0.0043518518518518515</v>
      </c>
      <c r="AX3" s="6">
        <v>0.008541666666666668</v>
      </c>
      <c r="AY3" s="6">
        <v>0.004027777777777778</v>
      </c>
      <c r="AZ3" s="6">
        <v>0.0038078703703703703</v>
      </c>
      <c r="BA3" s="6">
        <v>0.003958333333333333</v>
      </c>
      <c r="BB3" s="6">
        <v>0.0036921296296296294</v>
      </c>
      <c r="BC3" s="6">
        <v>0.0036805555555555554</v>
      </c>
      <c r="BD3" s="6">
        <v>0.0035532407407407405</v>
      </c>
      <c r="BE3" s="6">
        <v>0.00337962962962963</v>
      </c>
      <c r="BF3" s="6">
        <v>0.004074074074074074</v>
      </c>
      <c r="BG3" s="6">
        <v>0.0037037037037037034</v>
      </c>
      <c r="BH3" s="6">
        <v>0.0035648148148148145</v>
      </c>
      <c r="BI3" s="6">
        <v>0.0035185185185185185</v>
      </c>
      <c r="BJ3" s="6">
        <v>0.0025578703703703705</v>
      </c>
      <c r="BK3" s="6">
        <v>0.003402777777777778</v>
      </c>
      <c r="BL3" s="6">
        <v>0.002395833333333333</v>
      </c>
      <c r="BM3" s="6">
        <v>0.0023379629629629627</v>
      </c>
    </row>
    <row r="4" spans="1:65" ht="15">
      <c r="A4" t="s">
        <v>66</v>
      </c>
      <c r="B4" s="1">
        <v>25.1</v>
      </c>
      <c r="C4" s="1">
        <v>19.26</v>
      </c>
      <c r="D4" s="1">
        <v>18.64</v>
      </c>
      <c r="E4" s="1">
        <v>19.95</v>
      </c>
      <c r="F4" s="1">
        <v>19.75</v>
      </c>
      <c r="G4" s="1">
        <v>17.52</v>
      </c>
      <c r="H4" s="1">
        <v>17.08</v>
      </c>
      <c r="I4" s="1">
        <v>22.55</v>
      </c>
      <c r="J4" s="1">
        <v>20.94</v>
      </c>
      <c r="K4" s="1">
        <v>19.42</v>
      </c>
      <c r="L4" s="1">
        <v>18.89</v>
      </c>
      <c r="M4" s="1">
        <v>21.42</v>
      </c>
      <c r="N4" s="1">
        <v>20.66</v>
      </c>
      <c r="O4" s="1">
        <v>20.62</v>
      </c>
      <c r="P4" s="1">
        <v>16.87</v>
      </c>
      <c r="Q4" s="1">
        <v>16.77</v>
      </c>
      <c r="R4" s="1">
        <v>15.4</v>
      </c>
      <c r="S4" s="1">
        <v>20.53</v>
      </c>
      <c r="T4" s="1">
        <v>19.07</v>
      </c>
      <c r="U4" s="1">
        <v>18.37</v>
      </c>
      <c r="V4" s="1">
        <v>18.16</v>
      </c>
      <c r="W4" s="1">
        <v>28.3</v>
      </c>
      <c r="X4" s="1">
        <v>22.38</v>
      </c>
      <c r="Y4" s="1">
        <v>21.9</v>
      </c>
      <c r="Z4" s="1">
        <v>20.43</v>
      </c>
      <c r="AA4" s="1">
        <v>20.11</v>
      </c>
      <c r="AB4" s="1">
        <v>17.82</v>
      </c>
      <c r="AC4" s="1">
        <v>20.34</v>
      </c>
      <c r="AD4" s="1">
        <v>19.66</v>
      </c>
      <c r="AE4" s="1">
        <v>16.82</v>
      </c>
      <c r="AF4" s="1">
        <v>15.12</v>
      </c>
      <c r="AG4" s="1">
        <v>22.72</v>
      </c>
      <c r="AH4" s="1">
        <v>19.93</v>
      </c>
      <c r="AI4" s="1">
        <v>18.86</v>
      </c>
      <c r="AJ4" s="1">
        <v>22.09</v>
      </c>
      <c r="AK4" s="1">
        <v>18.93</v>
      </c>
      <c r="AL4" s="1">
        <v>18.91</v>
      </c>
      <c r="AM4" s="1">
        <v>18.41</v>
      </c>
      <c r="AN4" s="1">
        <v>17.62</v>
      </c>
      <c r="AO4" s="1">
        <v>17.16</v>
      </c>
      <c r="AP4" s="1">
        <v>14.4</v>
      </c>
      <c r="AQ4" s="1">
        <v>16.94</v>
      </c>
      <c r="AR4" s="1">
        <v>16.54</v>
      </c>
      <c r="AS4" s="1">
        <v>16.11</v>
      </c>
      <c r="AT4" s="1">
        <v>15.65</v>
      </c>
      <c r="AU4" s="1">
        <v>15.93</v>
      </c>
      <c r="AV4" s="1">
        <v>15.38</v>
      </c>
      <c r="AW4" s="1">
        <v>13.86</v>
      </c>
      <c r="AX4" s="1">
        <v>16.04</v>
      </c>
      <c r="AY4" s="1">
        <v>12.84</v>
      </c>
      <c r="AZ4" s="1">
        <v>12.3</v>
      </c>
      <c r="BA4" s="1">
        <v>14.94</v>
      </c>
      <c r="BB4" s="1">
        <v>14.45</v>
      </c>
      <c r="BC4" s="1">
        <v>14.44</v>
      </c>
      <c r="BD4" s="1">
        <v>13.97</v>
      </c>
      <c r="BE4" s="1">
        <v>11.51</v>
      </c>
      <c r="BF4" s="1">
        <v>16.02</v>
      </c>
      <c r="BG4" s="1">
        <v>14.49</v>
      </c>
      <c r="BH4" s="1">
        <v>13.88</v>
      </c>
      <c r="BI4" s="1">
        <v>13.74</v>
      </c>
      <c r="BJ4" s="1">
        <v>13.65</v>
      </c>
      <c r="BK4" s="1">
        <v>13.51</v>
      </c>
      <c r="BL4" s="1">
        <v>13.29</v>
      </c>
      <c r="BM4" s="1">
        <v>12.95</v>
      </c>
    </row>
    <row r="5" spans="1:65" ht="15">
      <c r="A5" t="s">
        <v>67</v>
      </c>
      <c r="B5" s="1">
        <v>132.25</v>
      </c>
      <c r="C5" s="1">
        <v>201.68</v>
      </c>
      <c r="D5" s="1">
        <v>192.51</v>
      </c>
      <c r="E5" s="1">
        <v>144.75</v>
      </c>
      <c r="F5" s="1">
        <v>137.96</v>
      </c>
      <c r="G5" s="1">
        <v>193.54</v>
      </c>
      <c r="H5" s="1">
        <v>186.97</v>
      </c>
      <c r="I5" s="1">
        <v>115.7</v>
      </c>
      <c r="J5" s="8">
        <v>113.81</v>
      </c>
      <c r="K5" s="8">
        <v>152.54</v>
      </c>
      <c r="L5" s="8">
        <v>143.49</v>
      </c>
      <c r="M5" s="8">
        <v>127.06</v>
      </c>
      <c r="N5" s="1">
        <v>115.45</v>
      </c>
      <c r="O5" s="1">
        <v>119.44</v>
      </c>
      <c r="P5" s="1">
        <v>97.44</v>
      </c>
      <c r="Q5" s="1">
        <v>95.6</v>
      </c>
      <c r="R5" s="1">
        <v>90.96</v>
      </c>
      <c r="S5" s="1">
        <v>81.11</v>
      </c>
      <c r="T5" s="1">
        <v>76.11</v>
      </c>
      <c r="U5" s="1">
        <v>71.55</v>
      </c>
      <c r="V5" s="1">
        <v>69</v>
      </c>
      <c r="W5" s="1">
        <v>313.69</v>
      </c>
      <c r="X5" s="1">
        <v>230.84</v>
      </c>
      <c r="Y5" s="1">
        <v>222.15</v>
      </c>
      <c r="Z5" s="1">
        <v>196.16</v>
      </c>
      <c r="AA5" s="1">
        <v>219.98</v>
      </c>
      <c r="AB5" s="1">
        <v>186.07</v>
      </c>
      <c r="AC5" s="1">
        <v>216.61</v>
      </c>
      <c r="AD5" s="1">
        <v>207.33</v>
      </c>
      <c r="AE5" s="1">
        <v>186.13</v>
      </c>
      <c r="AF5" s="1">
        <v>167.72</v>
      </c>
      <c r="AG5" s="1">
        <v>264.64</v>
      </c>
      <c r="AH5" s="1">
        <v>235.45</v>
      </c>
      <c r="AI5" s="1">
        <v>225.39</v>
      </c>
      <c r="AJ5" s="1">
        <v>137.04</v>
      </c>
      <c r="AK5" s="1">
        <v>109.69</v>
      </c>
      <c r="AL5" s="1">
        <v>158.99</v>
      </c>
      <c r="AM5" s="1">
        <v>152.07</v>
      </c>
      <c r="AN5" s="1">
        <v>146.21</v>
      </c>
      <c r="AO5" s="1">
        <v>141.27</v>
      </c>
      <c r="AP5" s="1">
        <v>123.77</v>
      </c>
      <c r="AQ5" s="1">
        <v>139.48</v>
      </c>
      <c r="AR5" s="1">
        <v>135.12</v>
      </c>
      <c r="AS5" s="1">
        <v>130.68</v>
      </c>
      <c r="AT5" s="1">
        <v>126.05</v>
      </c>
      <c r="AU5" s="1">
        <v>107.52</v>
      </c>
      <c r="AV5" s="1">
        <v>104.14</v>
      </c>
      <c r="AW5" s="1">
        <v>86.54</v>
      </c>
      <c r="AX5" s="1">
        <v>143.17</v>
      </c>
      <c r="AY5" s="1">
        <v>78.87</v>
      </c>
      <c r="AZ5" s="1">
        <v>73.42</v>
      </c>
      <c r="BA5" s="1">
        <v>80.43</v>
      </c>
      <c r="BB5" s="1">
        <v>75.61</v>
      </c>
      <c r="BC5" s="1">
        <v>75.81</v>
      </c>
      <c r="BD5" s="1">
        <v>72.85</v>
      </c>
      <c r="BE5" s="1">
        <v>56.63</v>
      </c>
      <c r="BF5" s="1">
        <v>84.83</v>
      </c>
      <c r="BG5" s="1">
        <v>75.67</v>
      </c>
      <c r="BH5" s="1">
        <v>72.94</v>
      </c>
      <c r="BI5" s="1">
        <v>70.95</v>
      </c>
      <c r="BJ5" s="1">
        <v>53.25</v>
      </c>
      <c r="BK5" s="1">
        <v>68.37</v>
      </c>
      <c r="BL5" s="1">
        <v>50.74</v>
      </c>
      <c r="BM5" s="1">
        <v>48.22</v>
      </c>
    </row>
    <row r="6" spans="1:65" ht="15">
      <c r="A6" t="s">
        <v>68</v>
      </c>
      <c r="B6" s="1">
        <v>2.62</v>
      </c>
      <c r="C6" s="1">
        <v>2.95</v>
      </c>
      <c r="D6" s="1">
        <v>3.01</v>
      </c>
      <c r="E6" s="1">
        <v>3.05</v>
      </c>
      <c r="F6" s="1">
        <v>3</v>
      </c>
      <c r="G6" s="1">
        <v>3.11</v>
      </c>
      <c r="H6" s="1">
        <v>3.27</v>
      </c>
      <c r="I6" s="1">
        <v>3.06</v>
      </c>
      <c r="J6" s="1">
        <v>3.04</v>
      </c>
      <c r="K6" s="1">
        <v>2.85</v>
      </c>
      <c r="L6" s="1">
        <v>2.98</v>
      </c>
      <c r="M6" s="1">
        <v>2.72</v>
      </c>
      <c r="N6" s="1">
        <v>3.08</v>
      </c>
      <c r="O6" s="1">
        <v>2.88</v>
      </c>
      <c r="P6" s="1">
        <v>3.5</v>
      </c>
      <c r="Q6" s="1">
        <v>3.65</v>
      </c>
      <c r="R6" s="1">
        <v>3.73</v>
      </c>
      <c r="S6" s="1">
        <v>2.93</v>
      </c>
      <c r="T6" s="1">
        <v>3.25</v>
      </c>
      <c r="U6" s="1">
        <v>3.5</v>
      </c>
      <c r="V6" s="1">
        <v>3.67</v>
      </c>
      <c r="W6" s="1">
        <v>2.61</v>
      </c>
      <c r="X6" s="1">
        <v>2.73</v>
      </c>
      <c r="Y6" s="1">
        <v>2.81</v>
      </c>
      <c r="Z6" s="1">
        <v>3.1</v>
      </c>
      <c r="AA6" s="1">
        <v>3</v>
      </c>
      <c r="AB6" s="1">
        <v>3.55</v>
      </c>
      <c r="AC6" s="1">
        <v>3.22</v>
      </c>
      <c r="AD6" s="1">
        <v>3.33</v>
      </c>
      <c r="AE6" s="1">
        <v>3.51</v>
      </c>
      <c r="AF6" s="1">
        <v>4.02</v>
      </c>
      <c r="AG6" s="1">
        <v>2.55</v>
      </c>
      <c r="AH6" s="1">
        <v>2.88</v>
      </c>
      <c r="AI6" s="1">
        <v>2.99</v>
      </c>
      <c r="AJ6" s="1">
        <v>2.78</v>
      </c>
      <c r="AK6" s="1">
        <v>2.89</v>
      </c>
      <c r="AL6" s="1">
        <v>3.31</v>
      </c>
      <c r="AM6" s="1">
        <v>3.53</v>
      </c>
      <c r="AN6" s="1">
        <v>3.73</v>
      </c>
      <c r="AO6" s="1">
        <v>3.91</v>
      </c>
      <c r="AP6" s="1">
        <v>4.25</v>
      </c>
      <c r="AQ6" s="1">
        <v>3.93</v>
      </c>
      <c r="AR6" s="1">
        <v>4.08</v>
      </c>
      <c r="AS6" s="1">
        <v>4.22</v>
      </c>
      <c r="AT6" s="1">
        <v>4.37</v>
      </c>
      <c r="AU6" s="1">
        <v>3.89</v>
      </c>
      <c r="AV6" s="1">
        <v>4.04</v>
      </c>
      <c r="AW6" s="1">
        <v>4.33</v>
      </c>
      <c r="AX6" s="1">
        <v>3.64</v>
      </c>
      <c r="AY6" s="1">
        <v>4.88</v>
      </c>
      <c r="AZ6" s="1">
        <v>5.24</v>
      </c>
      <c r="BA6" s="1">
        <v>4.08</v>
      </c>
      <c r="BB6" s="1">
        <v>4.28</v>
      </c>
      <c r="BC6" s="1">
        <v>4.29</v>
      </c>
      <c r="BD6" s="1">
        <v>4.49</v>
      </c>
      <c r="BE6" s="1">
        <v>5.24</v>
      </c>
      <c r="BF6" s="1">
        <v>3.64</v>
      </c>
      <c r="BG6" s="1">
        <v>4.28</v>
      </c>
      <c r="BH6" s="1">
        <v>4.5</v>
      </c>
      <c r="BI6" s="1">
        <v>4.6</v>
      </c>
      <c r="BJ6" s="1">
        <v>4.17</v>
      </c>
      <c r="BK6" s="1">
        <v>4.85</v>
      </c>
      <c r="BL6" s="1">
        <v>4.5</v>
      </c>
      <c r="BM6" s="1">
        <v>4.72</v>
      </c>
    </row>
    <row r="7" spans="1:65" ht="15">
      <c r="A7" t="s">
        <v>69</v>
      </c>
      <c r="B7" s="1">
        <v>1.25</v>
      </c>
      <c r="C7" s="1">
        <v>1.54</v>
      </c>
      <c r="D7" s="1">
        <v>1.58</v>
      </c>
      <c r="E7" s="1">
        <v>1.43</v>
      </c>
      <c r="F7" s="1">
        <v>1.5</v>
      </c>
      <c r="G7" s="1">
        <v>1.72</v>
      </c>
      <c r="H7" s="1">
        <v>1.78</v>
      </c>
      <c r="I7" s="1">
        <v>1.41</v>
      </c>
      <c r="J7" s="1">
        <v>1.37</v>
      </c>
      <c r="K7" s="1">
        <v>1.52</v>
      </c>
      <c r="L7" s="1">
        <v>1.6</v>
      </c>
      <c r="M7" s="1">
        <v>1.4</v>
      </c>
      <c r="N7" s="1">
        <v>1.38</v>
      </c>
      <c r="O7" s="1">
        <v>1.54</v>
      </c>
      <c r="P7" s="1">
        <v>1.6800000000000002</v>
      </c>
      <c r="Q7" s="1">
        <v>1.74</v>
      </c>
      <c r="R7" s="1">
        <v>1.85</v>
      </c>
      <c r="S7" s="1">
        <v>1.59</v>
      </c>
      <c r="T7" s="1">
        <v>1.6800000000000002</v>
      </c>
      <c r="U7" s="1">
        <v>1.61</v>
      </c>
      <c r="V7" s="1">
        <v>1.82</v>
      </c>
      <c r="W7" s="1">
        <v>1.02</v>
      </c>
      <c r="X7" s="1">
        <v>1.2</v>
      </c>
      <c r="Y7" s="1">
        <v>1.22</v>
      </c>
      <c r="Z7" s="1">
        <v>1.32</v>
      </c>
      <c r="AA7" s="1">
        <v>1.39</v>
      </c>
      <c r="AB7" s="1">
        <v>1.54</v>
      </c>
      <c r="AC7" s="1">
        <v>1.34</v>
      </c>
      <c r="AD7" s="1">
        <v>1.39</v>
      </c>
      <c r="AE7" s="1">
        <v>1.7</v>
      </c>
      <c r="AF7" s="1">
        <v>1.91</v>
      </c>
      <c r="AG7" s="1">
        <v>1.22</v>
      </c>
      <c r="AH7" s="1">
        <v>1.42</v>
      </c>
      <c r="AI7" s="1">
        <v>1.49</v>
      </c>
      <c r="AJ7" s="1">
        <v>1.24</v>
      </c>
      <c r="AK7" s="1">
        <v>1.42</v>
      </c>
      <c r="AL7" s="1">
        <v>1.48</v>
      </c>
      <c r="AM7" s="1">
        <v>1.52</v>
      </c>
      <c r="AN7" s="1">
        <v>1.55</v>
      </c>
      <c r="AO7" s="1">
        <v>1.58</v>
      </c>
      <c r="AP7" s="1">
        <v>2.01</v>
      </c>
      <c r="AQ7" s="1">
        <v>1.64</v>
      </c>
      <c r="AR7" s="1">
        <v>1.69</v>
      </c>
      <c r="AS7" s="1">
        <v>1.74</v>
      </c>
      <c r="AT7" s="1">
        <v>1.78</v>
      </c>
      <c r="AU7" s="1">
        <v>1.77</v>
      </c>
      <c r="AV7" s="1">
        <v>1.8</v>
      </c>
      <c r="AW7" s="1">
        <v>1.98</v>
      </c>
      <c r="AX7" s="1">
        <v>1.79</v>
      </c>
      <c r="AY7" s="1">
        <v>2.15</v>
      </c>
      <c r="AZ7" s="1">
        <v>2.2800000000000002</v>
      </c>
      <c r="BA7" s="1">
        <v>1.84</v>
      </c>
      <c r="BB7" s="1">
        <v>1.89</v>
      </c>
      <c r="BC7" s="1">
        <v>1.9</v>
      </c>
      <c r="BD7" s="1">
        <v>1.9300000000000002</v>
      </c>
      <c r="BE7" s="1">
        <v>2.34</v>
      </c>
      <c r="BF7" s="1">
        <v>1.78</v>
      </c>
      <c r="BG7" s="1">
        <v>1.94</v>
      </c>
      <c r="BH7" s="1">
        <v>1.99</v>
      </c>
      <c r="BI7" s="1">
        <v>2.11</v>
      </c>
      <c r="BJ7" s="1">
        <v>1.79</v>
      </c>
      <c r="BK7" s="1">
        <v>2.15</v>
      </c>
      <c r="BL7" s="1">
        <v>1.92</v>
      </c>
      <c r="BM7" s="1">
        <v>1.9500000000000002</v>
      </c>
    </row>
    <row r="8" spans="1:65" ht="15">
      <c r="A8" t="s">
        <v>70</v>
      </c>
      <c r="B8" s="6">
        <v>0.008645833333333333</v>
      </c>
      <c r="C8" s="6">
        <v>0.01324074074074074</v>
      </c>
      <c r="D8" s="7" t="s">
        <v>71</v>
      </c>
      <c r="E8" s="6">
        <v>0.009745370370370371</v>
      </c>
      <c r="F8" s="6">
        <v>0.008969907407407407</v>
      </c>
      <c r="G8" s="6">
        <v>0.011747685185185186</v>
      </c>
      <c r="H8" s="7" t="s">
        <v>72</v>
      </c>
      <c r="I8" s="6">
        <v>0.007696759259259259</v>
      </c>
      <c r="J8" s="6">
        <v>0.007581018518518518</v>
      </c>
      <c r="K8" s="6">
        <v>0.009479166666666665</v>
      </c>
      <c r="L8" s="6">
        <v>0.008819444444444444</v>
      </c>
      <c r="M8" s="6">
        <v>0.007916666666666666</v>
      </c>
      <c r="N8" s="6">
        <v>0.007210648148148148</v>
      </c>
      <c r="O8" s="6">
        <v>0.006944444444444444</v>
      </c>
      <c r="P8" s="6">
        <v>0.006122685185185186</v>
      </c>
      <c r="Q8" s="6">
        <v>0.005891203703703704</v>
      </c>
      <c r="R8" s="7" t="s">
        <v>73</v>
      </c>
      <c r="S8" s="6">
        <v>0.0051967592592592595</v>
      </c>
      <c r="T8" s="6">
        <v>0.004849537037037037</v>
      </c>
      <c r="U8" s="6">
        <v>0.004641203703703704</v>
      </c>
      <c r="V8" s="7" t="s">
        <v>74</v>
      </c>
      <c r="W8" s="6">
        <v>0.01740740740740741</v>
      </c>
      <c r="X8" s="6">
        <v>0.015150462962962963</v>
      </c>
      <c r="Y8" s="6">
        <v>0.014444444444444444</v>
      </c>
      <c r="Z8" s="6">
        <v>0.0134375</v>
      </c>
      <c r="AA8" s="6">
        <v>0.01363425925925926</v>
      </c>
      <c r="AB8" s="6">
        <v>0.012199074074074074</v>
      </c>
      <c r="AC8" s="6">
        <v>0.014398148148148148</v>
      </c>
      <c r="AD8" s="6">
        <v>0.01337962962962963</v>
      </c>
      <c r="AE8" s="6">
        <v>0.01238425925925926</v>
      </c>
      <c r="AF8" s="6">
        <v>0.011273148148148148</v>
      </c>
      <c r="AG8" s="6">
        <v>0.01659722222222222</v>
      </c>
      <c r="AH8" s="6">
        <v>0.014988425925925926</v>
      </c>
      <c r="AI8" s="6">
        <v>0.013541666666666667</v>
      </c>
      <c r="AJ8" s="6">
        <v>0.008969907407407407</v>
      </c>
      <c r="AK8" s="6">
        <v>0.007268518518518518</v>
      </c>
      <c r="AL8" s="6">
        <v>0.009270833333333332</v>
      </c>
      <c r="AM8" s="6">
        <v>0.008981481481481481</v>
      </c>
      <c r="AN8" s="6">
        <v>0.008587962962962962</v>
      </c>
      <c r="AO8" s="6">
        <v>0.00832175925925926</v>
      </c>
      <c r="AP8" s="6">
        <v>0.008020833333333333</v>
      </c>
      <c r="AQ8" s="6">
        <v>0.008310185185185184</v>
      </c>
      <c r="AR8" s="6">
        <v>0.00800925925925926</v>
      </c>
      <c r="AS8" s="6">
        <v>0.007743055555555555</v>
      </c>
      <c r="AT8" s="6">
        <v>0.007442129629629629</v>
      </c>
      <c r="AU8" s="6">
        <v>0.006516203703703704</v>
      </c>
      <c r="AV8" s="6">
        <v>0.006284722222222223</v>
      </c>
      <c r="AW8" s="6">
        <v>0.006099537037037037</v>
      </c>
      <c r="AX8" s="6">
        <v>0.00920138888888889</v>
      </c>
      <c r="AY8" s="6">
        <v>0.005092592592592593</v>
      </c>
      <c r="AZ8" s="6">
        <v>0.004768518518518518</v>
      </c>
      <c r="BA8" s="6">
        <v>0.004664351851851852</v>
      </c>
      <c r="BB8" s="6">
        <v>0.0043749999999999995</v>
      </c>
      <c r="BC8" s="6">
        <v>0.0043749999999999995</v>
      </c>
      <c r="BD8" s="6">
        <v>0.004178240740740741</v>
      </c>
      <c r="BE8" s="6">
        <v>0.003599537037037037</v>
      </c>
      <c r="BF8" s="6">
        <v>0.004803240740740741</v>
      </c>
      <c r="BG8" s="6">
        <v>0.004363425925925926</v>
      </c>
      <c r="BH8" s="6">
        <v>0.004224537037037037</v>
      </c>
      <c r="BI8" s="6">
        <v>0.004155092592592592</v>
      </c>
      <c r="BJ8" s="6">
        <v>0.003136574074074074</v>
      </c>
      <c r="BK8" s="6">
        <v>0.004016203703703703</v>
      </c>
      <c r="BL8" s="6">
        <v>0.0029861111111111113</v>
      </c>
      <c r="BM8" s="6">
        <v>0.0028703703703703703</v>
      </c>
    </row>
    <row r="9" spans="1:65" ht="15">
      <c r="A9" t="s">
        <v>75</v>
      </c>
      <c r="B9" s="6">
        <v>0.001550925925925926</v>
      </c>
      <c r="C9" s="6">
        <v>0.0021527777777777778</v>
      </c>
      <c r="D9" s="7" t="s">
        <v>76</v>
      </c>
      <c r="E9" s="6">
        <v>0.0015972222222222223</v>
      </c>
      <c r="F9" s="7" t="s">
        <v>77</v>
      </c>
      <c r="G9" s="6">
        <v>0.0019328703703703704</v>
      </c>
      <c r="H9" s="7" t="s">
        <v>78</v>
      </c>
      <c r="I9" s="6">
        <v>0.0013541666666666667</v>
      </c>
      <c r="J9" s="6">
        <v>0.0012731481481481483</v>
      </c>
      <c r="K9" s="6">
        <v>0.001550925925925926</v>
      </c>
      <c r="L9" s="6">
        <v>0.0014467592592592594</v>
      </c>
      <c r="M9" s="6">
        <v>0.0013425925925925927</v>
      </c>
      <c r="N9" s="7" t="s">
        <v>79</v>
      </c>
      <c r="O9" s="7" t="s">
        <v>80</v>
      </c>
      <c r="P9" s="6">
        <v>0.0010879629629629629</v>
      </c>
      <c r="Q9" s="6">
        <v>0.0010648148148148149</v>
      </c>
      <c r="R9" s="7" t="s">
        <v>81</v>
      </c>
      <c r="S9" s="6">
        <v>0.0010069444444444444</v>
      </c>
      <c r="T9" s="6">
        <v>0.0009722222222222222</v>
      </c>
      <c r="U9" s="6">
        <v>0.0009490740740740741</v>
      </c>
      <c r="V9" s="7" t="s">
        <v>82</v>
      </c>
      <c r="W9" s="6">
        <v>0.0031828703703703706</v>
      </c>
      <c r="X9" s="6">
        <v>0.002905092592592593</v>
      </c>
      <c r="Y9" s="6">
        <v>0.0028125</v>
      </c>
      <c r="Z9" s="6">
        <v>0.002650462962962963</v>
      </c>
      <c r="AA9" s="6">
        <v>0.0024074074074074076</v>
      </c>
      <c r="AB9" s="6">
        <v>0.0021874999999999998</v>
      </c>
      <c r="AC9" s="6">
        <v>0.002662037037037037</v>
      </c>
      <c r="AD9" s="6">
        <v>0.0025810185185185185</v>
      </c>
      <c r="AE9" s="6">
        <v>0.002314814814814815</v>
      </c>
      <c r="AF9" s="6">
        <v>0.0020370370370370373</v>
      </c>
      <c r="AG9" s="6">
        <v>0.0025</v>
      </c>
      <c r="AH9" s="6">
        <v>0.0022916666666666667</v>
      </c>
      <c r="AI9" s="6">
        <v>0.0021527777777777778</v>
      </c>
      <c r="AJ9" s="6">
        <v>0.0015393518518518519</v>
      </c>
      <c r="AK9" s="6">
        <v>0.0013194444444444445</v>
      </c>
      <c r="AL9" s="6">
        <v>0.0017592592592592592</v>
      </c>
      <c r="AM9" s="6">
        <v>0.001701388888888889</v>
      </c>
      <c r="AN9" s="6">
        <v>0.0016550925925925926</v>
      </c>
      <c r="AO9" s="6">
        <v>0.0016203703703703705</v>
      </c>
      <c r="AP9" s="6">
        <v>0.0014467592592592594</v>
      </c>
      <c r="AQ9" s="6">
        <v>0.001585648148148148</v>
      </c>
      <c r="AR9" s="6">
        <v>0.0015393518518518519</v>
      </c>
      <c r="AS9" s="6">
        <v>0.0015046296296296296</v>
      </c>
      <c r="AT9" s="6">
        <v>0.0014699074074074074</v>
      </c>
      <c r="AU9" s="6">
        <v>0.0011458333333333333</v>
      </c>
      <c r="AV9" s="6">
        <v>0.0011111111111111111</v>
      </c>
      <c r="AW9" s="6">
        <v>0.0011111111111111111</v>
      </c>
      <c r="AX9" s="6">
        <v>0.0016203703703703703</v>
      </c>
      <c r="AY9" s="6">
        <v>0.0010300925925925926</v>
      </c>
      <c r="AZ9" s="6">
        <v>0.0009953703703703704</v>
      </c>
      <c r="BA9" s="6">
        <v>0.0008680555555555556</v>
      </c>
      <c r="BB9" s="6">
        <v>0.0008101851851851853</v>
      </c>
      <c r="BC9" s="6">
        <v>0.0008101851851851853</v>
      </c>
      <c r="BD9" s="6">
        <v>0.000787037037037037</v>
      </c>
      <c r="BE9" s="6">
        <v>0.0007291666666666667</v>
      </c>
      <c r="BF9" s="6">
        <v>0.0009027777777777778</v>
      </c>
      <c r="BG9" s="6">
        <v>0.0008217592592592593</v>
      </c>
      <c r="BH9" s="6">
        <v>0.0008101851851851853</v>
      </c>
      <c r="BI9" s="6">
        <v>0.0007638888888888889</v>
      </c>
      <c r="BJ9" s="6">
        <v>0.0006134259259259259</v>
      </c>
      <c r="BK9" s="6">
        <v>0.0007523148148148148</v>
      </c>
      <c r="BL9" s="6">
        <v>0.0005787037037037037</v>
      </c>
      <c r="BM9" s="6">
        <v>0.0005555555555555556</v>
      </c>
    </row>
    <row r="10" spans="1:65" ht="15">
      <c r="A10" t="s">
        <v>83</v>
      </c>
      <c r="B10" s="6">
        <v>0.001724537037037037</v>
      </c>
      <c r="C10" s="6">
        <v>0.0015046296296296296</v>
      </c>
      <c r="D10" s="7" t="s">
        <v>84</v>
      </c>
      <c r="E10" s="6">
        <v>0.0015162037037037036</v>
      </c>
      <c r="F10" s="7" t="s">
        <v>85</v>
      </c>
      <c r="G10" s="6">
        <v>0.0012615740740740742</v>
      </c>
      <c r="H10" s="7" t="s">
        <v>79</v>
      </c>
      <c r="I10" s="6">
        <v>0.0015393518518518519</v>
      </c>
      <c r="J10" s="6">
        <v>0.0015046296296296296</v>
      </c>
      <c r="K10" s="6">
        <v>0.0013310185185185187</v>
      </c>
      <c r="L10" s="6">
        <v>0.0012847222222222223</v>
      </c>
      <c r="M10" s="6">
        <v>0.0014236111111111112</v>
      </c>
      <c r="N10" s="7" t="s">
        <v>86</v>
      </c>
      <c r="O10" s="7" t="s">
        <v>87</v>
      </c>
      <c r="P10" s="6">
        <v>0.0011689814814814816</v>
      </c>
      <c r="Q10" s="6">
        <v>0.0011574074074074073</v>
      </c>
      <c r="R10" s="7" t="s">
        <v>88</v>
      </c>
      <c r="S10" s="6">
        <v>0.0013194444444444445</v>
      </c>
      <c r="T10" s="6">
        <v>0.0012615740740740742</v>
      </c>
      <c r="U10" s="6">
        <v>0.0011805555555555556</v>
      </c>
      <c r="V10" s="7" t="s">
        <v>89</v>
      </c>
      <c r="W10" s="6">
        <v>0.0018865740740740742</v>
      </c>
      <c r="X10" s="6">
        <v>0.0016782407407407408</v>
      </c>
      <c r="Y10" s="6">
        <v>0.0016550925925925926</v>
      </c>
      <c r="Z10" s="6">
        <v>0.001574074074074074</v>
      </c>
      <c r="AA10" s="6">
        <v>0.0013657407407407407</v>
      </c>
      <c r="AB10" s="6">
        <v>0.00125</v>
      </c>
      <c r="AC10" s="6">
        <v>0.0015277777777777779</v>
      </c>
      <c r="AD10" s="6">
        <v>0.0014930555555555556</v>
      </c>
      <c r="AE10" s="6">
        <v>0.0011921296296296296</v>
      </c>
      <c r="AF10" s="6">
        <v>0.0010648148148148147</v>
      </c>
      <c r="AG10" s="6">
        <v>0.0013773148148148147</v>
      </c>
      <c r="AH10" s="6">
        <v>0.001261574074074074</v>
      </c>
      <c r="AI10" s="6">
        <v>0.0011458333333333333</v>
      </c>
      <c r="AJ10" s="6">
        <v>0.001388888888888889</v>
      </c>
      <c r="AK10" s="6">
        <v>0.0012037037037037038</v>
      </c>
      <c r="AL10" s="6">
        <v>0.0013773148148148147</v>
      </c>
      <c r="AM10" s="6">
        <v>0.0013425925925925927</v>
      </c>
      <c r="AN10" s="6">
        <v>0.0012962962962962963</v>
      </c>
      <c r="AO10" s="6">
        <v>0.00125</v>
      </c>
      <c r="AP10" s="6">
        <v>0.0010069444444444444</v>
      </c>
      <c r="AQ10" s="6">
        <v>0.0012268518518518518</v>
      </c>
      <c r="AR10" s="6">
        <v>0.0011921296296296298</v>
      </c>
      <c r="AS10" s="6">
        <v>0.0011689814814814816</v>
      </c>
      <c r="AT10" s="6">
        <v>0.0011458333333333333</v>
      </c>
      <c r="AU10" s="6">
        <v>0.0010069444444444444</v>
      </c>
      <c r="AV10" s="6">
        <v>0.0010069444444444444</v>
      </c>
      <c r="AW10" s="6">
        <v>0.0009027777777777778</v>
      </c>
      <c r="AX10" s="6">
        <v>0.0011226851851851851</v>
      </c>
      <c r="AY10" s="6">
        <v>0.0008333333333333334</v>
      </c>
      <c r="AZ10" s="6">
        <v>0.0007986111111111112</v>
      </c>
      <c r="BA10" s="6">
        <v>0.0010069444444444444</v>
      </c>
      <c r="BB10" s="6">
        <v>0.0009490740740740741</v>
      </c>
      <c r="BC10" s="6">
        <v>0.0009606481481481482</v>
      </c>
      <c r="BD10" s="6">
        <v>0.0008333333333333334</v>
      </c>
      <c r="BE10" s="6">
        <v>0.0007523148148148148</v>
      </c>
      <c r="BF10" s="6">
        <v>0.0010648148148148149</v>
      </c>
      <c r="BG10" s="6">
        <v>0.0009837962962962964</v>
      </c>
      <c r="BH10" s="6">
        <v>0.0008564814814814815</v>
      </c>
      <c r="BI10" s="6">
        <v>0.0008449074074074075</v>
      </c>
      <c r="BJ10" s="6">
        <v>0.0009027777777777778</v>
      </c>
      <c r="BK10" s="6">
        <v>0.0008101851851851853</v>
      </c>
      <c r="BL10" s="6">
        <v>0.0008449074074074075</v>
      </c>
      <c r="BM10" s="6">
        <v>0.0008333333333333334</v>
      </c>
    </row>
    <row r="11" spans="1:65" ht="15">
      <c r="A11" t="s">
        <v>90</v>
      </c>
      <c r="B11" s="6">
        <v>0.0008101851851851853</v>
      </c>
      <c r="C11" s="6">
        <v>0.0006481481481481481</v>
      </c>
      <c r="D11" s="7" t="s">
        <v>91</v>
      </c>
      <c r="E11" s="6">
        <v>0.0006944444444444445</v>
      </c>
      <c r="F11" s="7" t="s">
        <v>92</v>
      </c>
      <c r="G11" s="6">
        <v>0.0005555555555555556</v>
      </c>
      <c r="H11" s="7" t="s">
        <v>93</v>
      </c>
      <c r="I11" s="6">
        <v>0.0007175925925925926</v>
      </c>
      <c r="J11" s="6">
        <v>0.0006944444444444445</v>
      </c>
      <c r="K11" s="6">
        <v>0.000625</v>
      </c>
      <c r="L11" s="6">
        <v>0.0006018518518518519</v>
      </c>
      <c r="M11" s="6">
        <v>0.0006828703703703704</v>
      </c>
      <c r="N11" s="7" t="s">
        <v>94</v>
      </c>
      <c r="O11" s="7" t="s">
        <v>95</v>
      </c>
      <c r="P11" s="6">
        <v>0.0005439814814814814</v>
      </c>
      <c r="Q11" s="6">
        <v>0.0005208333333333333</v>
      </c>
      <c r="R11" s="7" t="s">
        <v>96</v>
      </c>
      <c r="S11" s="6">
        <v>0.0006134259259259259</v>
      </c>
      <c r="T11" s="6">
        <v>0.0005787037037037037</v>
      </c>
      <c r="U11" s="6">
        <v>0.0005439814814814814</v>
      </c>
      <c r="V11" s="7" t="s">
        <v>97</v>
      </c>
      <c r="W11" s="6">
        <v>0.000787037037037037</v>
      </c>
      <c r="X11" s="6">
        <v>0.0007175925925925926</v>
      </c>
      <c r="Y11" s="6">
        <v>0.0007060185185185186</v>
      </c>
      <c r="Z11" s="6">
        <v>0.0006597222222222222</v>
      </c>
      <c r="AA11" s="6">
        <v>0.0006018518518518519</v>
      </c>
      <c r="AB11" s="6">
        <v>0.0005439814814814814</v>
      </c>
      <c r="AC11" s="6">
        <v>0.0007060185185185186</v>
      </c>
      <c r="AD11" s="6">
        <v>0.0006828703703703704</v>
      </c>
      <c r="AE11" s="6">
        <v>0.0005671296296296296</v>
      </c>
      <c r="AF11" s="6">
        <v>0.0004976851851851852</v>
      </c>
      <c r="AG11" s="6">
        <v>0.000636574074074074</v>
      </c>
      <c r="AH11" s="6">
        <v>0.0005902777777777778</v>
      </c>
      <c r="AI11" s="6">
        <v>0.0005324074074074074</v>
      </c>
      <c r="AJ11" s="6">
        <v>0.0006712962962962962</v>
      </c>
      <c r="AK11" s="6">
        <v>0.0005671296296296297</v>
      </c>
      <c r="AL11" s="6">
        <v>0.0006365740740740741</v>
      </c>
      <c r="AM11" s="6">
        <v>0.0006134259259259259</v>
      </c>
      <c r="AN11" s="6">
        <v>0.0005902777777777778</v>
      </c>
      <c r="AO11" s="6">
        <v>0.0005671296296296297</v>
      </c>
      <c r="AP11" s="6">
        <v>0.00047453703703703704</v>
      </c>
      <c r="AQ11" s="6">
        <v>0.0005439814814814814</v>
      </c>
      <c r="AR11" s="6">
        <v>0.0005324074074074074</v>
      </c>
      <c r="AS11" s="6">
        <v>0.0005092592592592592</v>
      </c>
      <c r="AT11" s="6">
        <v>0.0004976851851851852</v>
      </c>
      <c r="AU11" s="6">
        <v>0.0004861111111111111</v>
      </c>
      <c r="AV11" s="6">
        <v>0.00047453703703703704</v>
      </c>
      <c r="AW11" s="6">
        <v>0.00045138888888888887</v>
      </c>
      <c r="AX11" s="6">
        <v>0.0005324074074074074</v>
      </c>
      <c r="AY11" s="6">
        <v>0.0004166666666666667</v>
      </c>
      <c r="AZ11" s="6">
        <v>0.0003935185185185185</v>
      </c>
      <c r="BA11" s="6">
        <v>0.0004398148148148148</v>
      </c>
      <c r="BB11" s="6">
        <v>0.00042824074074074075</v>
      </c>
      <c r="BC11" s="6">
        <v>0.00042824074074074075</v>
      </c>
      <c r="BD11" s="6">
        <v>0.00042824074074074075</v>
      </c>
      <c r="BE11" s="6">
        <v>0.00037037037037037035</v>
      </c>
      <c r="BF11" s="6">
        <v>0.0004976851851851852</v>
      </c>
      <c r="BG11" s="6">
        <v>0.0004398148148148148</v>
      </c>
      <c r="BH11" s="6">
        <v>0.00042824074074074075</v>
      </c>
      <c r="BI11" s="6">
        <v>0.0004050925925925926</v>
      </c>
      <c r="BJ11" s="6">
        <v>0.0004166666666666667</v>
      </c>
      <c r="BK11" s="6">
        <v>0.0003935185185185185</v>
      </c>
      <c r="BL11" s="6">
        <v>0.00038194444444444446</v>
      </c>
      <c r="BM11" s="6">
        <v>0.00038194444444444446</v>
      </c>
    </row>
    <row r="12" spans="1:65" ht="15">
      <c r="A12" t="s">
        <v>98</v>
      </c>
      <c r="B12" s="1">
        <v>164</v>
      </c>
      <c r="C12" s="1">
        <v>101</v>
      </c>
      <c r="D12" s="1">
        <v>104</v>
      </c>
      <c r="E12" s="1">
        <v>132</v>
      </c>
      <c r="F12" s="1">
        <v>140</v>
      </c>
      <c r="G12" s="1">
        <v>105</v>
      </c>
      <c r="H12" s="1">
        <v>109</v>
      </c>
      <c r="I12" s="1">
        <v>188</v>
      </c>
      <c r="J12" s="1">
        <v>195</v>
      </c>
      <c r="K12" s="1">
        <v>119</v>
      </c>
      <c r="L12" s="1">
        <v>128</v>
      </c>
      <c r="M12" s="1">
        <v>165</v>
      </c>
      <c r="N12" s="1">
        <v>201</v>
      </c>
      <c r="O12" s="1">
        <v>178</v>
      </c>
      <c r="P12" s="1">
        <v>215</v>
      </c>
      <c r="Q12" s="1">
        <v>221</v>
      </c>
      <c r="R12" s="1">
        <v>227</v>
      </c>
      <c r="S12" s="1">
        <v>235</v>
      </c>
      <c r="T12" s="1">
        <v>251</v>
      </c>
      <c r="U12" s="1">
        <v>270</v>
      </c>
      <c r="V12" s="1">
        <v>277</v>
      </c>
      <c r="W12" s="1">
        <v>97</v>
      </c>
      <c r="X12" s="1">
        <v>97</v>
      </c>
      <c r="Y12" s="1">
        <v>101</v>
      </c>
      <c r="Z12" s="1">
        <v>115</v>
      </c>
      <c r="AA12" s="1">
        <v>101</v>
      </c>
      <c r="AB12" s="1">
        <v>120</v>
      </c>
      <c r="AC12" s="1">
        <v>98</v>
      </c>
      <c r="AD12" s="1">
        <v>103</v>
      </c>
      <c r="AE12" s="1">
        <v>99</v>
      </c>
      <c r="AF12" s="1">
        <v>110</v>
      </c>
      <c r="AG12" s="1">
        <v>82</v>
      </c>
      <c r="AH12" s="1">
        <v>90</v>
      </c>
      <c r="AI12" s="1">
        <v>97</v>
      </c>
      <c r="AJ12" s="1">
        <v>169</v>
      </c>
      <c r="AK12" s="1">
        <v>204</v>
      </c>
      <c r="AL12" s="1">
        <v>134</v>
      </c>
      <c r="AM12" s="1">
        <v>141</v>
      </c>
      <c r="AN12" s="1">
        <v>149</v>
      </c>
      <c r="AO12" s="1">
        <v>157</v>
      </c>
      <c r="AP12" s="1">
        <v>158</v>
      </c>
      <c r="AQ12" s="1">
        <v>156</v>
      </c>
      <c r="AR12" s="9">
        <v>163</v>
      </c>
      <c r="AS12" s="9">
        <v>169</v>
      </c>
      <c r="AT12" s="9">
        <v>176</v>
      </c>
      <c r="AU12" s="9">
        <v>186</v>
      </c>
      <c r="AV12" s="9">
        <v>195</v>
      </c>
      <c r="AW12" s="9">
        <v>222</v>
      </c>
      <c r="AX12" s="9">
        <v>136</v>
      </c>
      <c r="AY12" s="9">
        <v>245</v>
      </c>
      <c r="AZ12" s="9">
        <v>252</v>
      </c>
      <c r="BA12" s="9">
        <v>260</v>
      </c>
      <c r="BB12" s="9">
        <v>288</v>
      </c>
      <c r="BC12" s="9">
        <v>287</v>
      </c>
      <c r="BD12" s="9">
        <v>294</v>
      </c>
      <c r="BE12" s="9">
        <v>338</v>
      </c>
      <c r="BF12" s="9">
        <v>251</v>
      </c>
      <c r="BG12" s="9">
        <v>295</v>
      </c>
      <c r="BH12" s="9">
        <v>301</v>
      </c>
      <c r="BI12" s="9">
        <v>307</v>
      </c>
      <c r="BJ12" s="9">
        <v>364</v>
      </c>
      <c r="BK12" s="9">
        <v>322</v>
      </c>
      <c r="BL12" s="9">
        <v>378</v>
      </c>
      <c r="BM12" s="9">
        <v>393</v>
      </c>
    </row>
    <row r="13" spans="1:65" ht="15">
      <c r="A13" t="s">
        <v>99</v>
      </c>
      <c r="B13" s="1">
        <v>201</v>
      </c>
      <c r="C13" s="1">
        <v>124</v>
      </c>
      <c r="D13" s="1">
        <v>127</v>
      </c>
      <c r="E13" s="1">
        <v>160</v>
      </c>
      <c r="F13" s="1">
        <v>170</v>
      </c>
      <c r="G13" s="1">
        <v>129</v>
      </c>
      <c r="H13" s="1">
        <v>133</v>
      </c>
      <c r="I13" s="1">
        <v>229</v>
      </c>
      <c r="J13" s="1">
        <v>237</v>
      </c>
      <c r="K13" s="1">
        <v>146</v>
      </c>
      <c r="L13" s="1">
        <v>157</v>
      </c>
      <c r="M13" s="1">
        <v>203</v>
      </c>
      <c r="N13" s="1">
        <v>242</v>
      </c>
      <c r="O13" s="1">
        <v>219</v>
      </c>
      <c r="P13" s="1">
        <v>262</v>
      </c>
      <c r="Q13" s="1">
        <v>269</v>
      </c>
      <c r="R13" s="1">
        <v>280</v>
      </c>
      <c r="S13" s="1">
        <v>290</v>
      </c>
      <c r="T13" s="1">
        <v>309</v>
      </c>
      <c r="U13" s="1">
        <v>332</v>
      </c>
      <c r="V13" s="1">
        <v>340</v>
      </c>
      <c r="W13" s="1">
        <v>124</v>
      </c>
      <c r="X13" s="1">
        <v>127</v>
      </c>
      <c r="Y13" s="1">
        <v>132</v>
      </c>
      <c r="Z13" s="1">
        <v>150</v>
      </c>
      <c r="AA13" s="1">
        <v>132</v>
      </c>
      <c r="AB13" s="1">
        <v>157</v>
      </c>
      <c r="AC13" s="1">
        <v>132</v>
      </c>
      <c r="AD13" s="1">
        <v>138</v>
      </c>
      <c r="AE13" s="1">
        <v>132</v>
      </c>
      <c r="AF13" s="1">
        <v>146</v>
      </c>
      <c r="AG13" s="1">
        <v>104</v>
      </c>
      <c r="AH13" s="1">
        <v>115</v>
      </c>
      <c r="AI13" s="1">
        <v>128</v>
      </c>
      <c r="AJ13" s="1">
        <v>221</v>
      </c>
      <c r="AK13" s="1">
        <v>268</v>
      </c>
      <c r="AL13" s="1">
        <v>182</v>
      </c>
      <c r="AM13" s="1">
        <v>192</v>
      </c>
      <c r="AN13" s="1">
        <v>202</v>
      </c>
      <c r="AO13" s="1">
        <v>212</v>
      </c>
      <c r="AP13" s="1">
        <v>214</v>
      </c>
      <c r="AQ13" s="1">
        <v>211</v>
      </c>
      <c r="AR13" s="9">
        <v>220</v>
      </c>
      <c r="AS13" s="9">
        <v>229</v>
      </c>
      <c r="AT13" s="9">
        <v>238</v>
      </c>
      <c r="AU13" s="9">
        <v>251</v>
      </c>
      <c r="AV13" s="9">
        <v>263</v>
      </c>
      <c r="AW13" s="9">
        <v>292</v>
      </c>
      <c r="AX13" s="9">
        <v>185</v>
      </c>
      <c r="AY13" s="9">
        <v>320</v>
      </c>
      <c r="AZ13" s="9">
        <v>344</v>
      </c>
      <c r="BA13" s="9">
        <v>359</v>
      </c>
      <c r="BB13" s="9">
        <v>389</v>
      </c>
      <c r="BC13" s="9">
        <v>388</v>
      </c>
      <c r="BD13" s="9">
        <v>401</v>
      </c>
      <c r="BE13" s="9">
        <v>468</v>
      </c>
      <c r="BF13" s="9">
        <v>348</v>
      </c>
      <c r="BG13" s="9">
        <v>401</v>
      </c>
      <c r="BH13" s="9">
        <v>411</v>
      </c>
      <c r="BI13" s="9">
        <v>413</v>
      </c>
      <c r="BJ13" s="9">
        <v>495</v>
      </c>
      <c r="BK13" s="9">
        <v>434</v>
      </c>
      <c r="BL13" s="9">
        <v>508</v>
      </c>
      <c r="BM13" s="9">
        <v>525</v>
      </c>
    </row>
    <row r="14" spans="1:65" ht="15">
      <c r="A14" t="s">
        <v>100</v>
      </c>
      <c r="B14" s="1">
        <v>147</v>
      </c>
      <c r="C14" s="1">
        <v>90</v>
      </c>
      <c r="D14" s="1">
        <v>93</v>
      </c>
      <c r="E14" s="1">
        <v>117</v>
      </c>
      <c r="F14" s="1">
        <v>125</v>
      </c>
      <c r="G14" s="1">
        <v>94</v>
      </c>
      <c r="H14" s="1">
        <v>97</v>
      </c>
      <c r="I14" s="1">
        <v>169</v>
      </c>
      <c r="J14" s="1">
        <v>173</v>
      </c>
      <c r="K14" s="1">
        <v>106</v>
      </c>
      <c r="L14" s="1">
        <v>114</v>
      </c>
      <c r="M14" s="1">
        <v>148</v>
      </c>
      <c r="N14" s="1">
        <v>179</v>
      </c>
      <c r="O14" s="1">
        <v>158</v>
      </c>
      <c r="P14" s="1">
        <v>192</v>
      </c>
      <c r="Q14" s="1">
        <v>199</v>
      </c>
      <c r="R14" s="1">
        <v>204</v>
      </c>
      <c r="S14" s="1">
        <v>211</v>
      </c>
      <c r="T14" s="1">
        <v>225</v>
      </c>
      <c r="U14" s="1">
        <v>242</v>
      </c>
      <c r="V14" s="1">
        <v>250</v>
      </c>
      <c r="W14" s="1">
        <v>93</v>
      </c>
      <c r="X14" s="1">
        <v>94</v>
      </c>
      <c r="Y14" s="1">
        <v>97</v>
      </c>
      <c r="Z14" s="1">
        <v>111</v>
      </c>
      <c r="AA14" s="1">
        <v>97</v>
      </c>
      <c r="AB14" s="1">
        <v>116</v>
      </c>
      <c r="AC14" s="1">
        <v>100</v>
      </c>
      <c r="AD14" s="1">
        <v>104</v>
      </c>
      <c r="AE14" s="1">
        <v>99</v>
      </c>
      <c r="AF14" s="1">
        <v>110</v>
      </c>
      <c r="AG14" s="1">
        <v>76</v>
      </c>
      <c r="AH14" s="1">
        <v>85</v>
      </c>
      <c r="AI14" s="1">
        <v>94</v>
      </c>
      <c r="AJ14" s="1">
        <v>163</v>
      </c>
      <c r="AK14" s="1">
        <v>199</v>
      </c>
      <c r="AL14" s="1">
        <v>131</v>
      </c>
      <c r="AM14" s="1">
        <v>140</v>
      </c>
      <c r="AN14" s="1">
        <v>149</v>
      </c>
      <c r="AO14" s="1">
        <v>156</v>
      </c>
      <c r="AP14" s="1">
        <v>151</v>
      </c>
      <c r="AQ14" s="1">
        <v>152</v>
      </c>
      <c r="AR14" s="9">
        <v>159</v>
      </c>
      <c r="AS14" s="9">
        <v>167</v>
      </c>
      <c r="AT14" s="9">
        <v>175</v>
      </c>
      <c r="AU14" s="9">
        <v>187</v>
      </c>
      <c r="AV14" s="9">
        <v>195</v>
      </c>
      <c r="AW14" s="9">
        <v>220</v>
      </c>
      <c r="AX14" s="9">
        <v>132</v>
      </c>
      <c r="AY14" s="9">
        <v>242</v>
      </c>
      <c r="AZ14" s="9">
        <v>256</v>
      </c>
      <c r="BA14" s="9">
        <v>263</v>
      </c>
      <c r="BB14" s="9">
        <v>283</v>
      </c>
      <c r="BC14" s="9">
        <v>284</v>
      </c>
      <c r="BD14" s="9">
        <v>293</v>
      </c>
      <c r="BE14" s="9">
        <v>338</v>
      </c>
      <c r="BF14" s="9">
        <v>257</v>
      </c>
      <c r="BG14" s="9">
        <v>296</v>
      </c>
      <c r="BH14" s="9">
        <v>300</v>
      </c>
      <c r="BI14" s="9">
        <v>308</v>
      </c>
      <c r="BJ14" s="9">
        <v>364</v>
      </c>
      <c r="BK14" s="9">
        <v>323</v>
      </c>
      <c r="BL14" s="9">
        <v>379</v>
      </c>
      <c r="BM14" s="9">
        <v>392</v>
      </c>
    </row>
    <row r="15" spans="1:65" ht="15">
      <c r="A15" t="s">
        <v>101</v>
      </c>
      <c r="B15" s="1">
        <v>86</v>
      </c>
      <c r="C15" s="1">
        <v>53</v>
      </c>
      <c r="D15" s="1">
        <v>54</v>
      </c>
      <c r="E15" s="1">
        <v>69</v>
      </c>
      <c r="F15" s="1">
        <v>73</v>
      </c>
      <c r="G15" s="1">
        <v>55</v>
      </c>
      <c r="H15" s="1">
        <v>57</v>
      </c>
      <c r="I15" s="1">
        <v>99</v>
      </c>
      <c r="J15" s="1">
        <v>102</v>
      </c>
      <c r="K15" s="1">
        <v>62</v>
      </c>
      <c r="L15" s="1">
        <v>67</v>
      </c>
      <c r="M15" s="1">
        <v>86</v>
      </c>
      <c r="N15" s="1">
        <v>105</v>
      </c>
      <c r="O15" s="1">
        <v>93</v>
      </c>
      <c r="P15" s="1">
        <v>113</v>
      </c>
      <c r="Q15" s="1">
        <v>116</v>
      </c>
      <c r="R15" s="1">
        <v>120</v>
      </c>
      <c r="S15" s="1">
        <v>126</v>
      </c>
      <c r="T15" s="1">
        <v>135</v>
      </c>
      <c r="U15" s="1">
        <v>144</v>
      </c>
      <c r="V15" s="1">
        <v>149</v>
      </c>
      <c r="W15" s="1">
        <v>54</v>
      </c>
      <c r="X15" s="1">
        <v>54</v>
      </c>
      <c r="Y15" s="1">
        <v>57</v>
      </c>
      <c r="Z15" s="1">
        <v>65</v>
      </c>
      <c r="AA15" s="1">
        <v>57</v>
      </c>
      <c r="AB15" s="1">
        <v>68</v>
      </c>
      <c r="AC15" s="1">
        <v>60</v>
      </c>
      <c r="AD15" s="1">
        <v>63</v>
      </c>
      <c r="AE15" s="1">
        <v>62</v>
      </c>
      <c r="AF15" s="1">
        <v>69</v>
      </c>
      <c r="AG15" s="1">
        <v>46</v>
      </c>
      <c r="AH15" s="1">
        <v>51</v>
      </c>
      <c r="AI15" s="1">
        <v>55</v>
      </c>
      <c r="AJ15" s="1">
        <v>95</v>
      </c>
      <c r="AK15" s="1">
        <v>116</v>
      </c>
      <c r="AL15" s="1">
        <v>81</v>
      </c>
      <c r="AM15" s="1">
        <v>85</v>
      </c>
      <c r="AN15" s="1">
        <v>90</v>
      </c>
      <c r="AO15" s="1">
        <v>94</v>
      </c>
      <c r="AP15" s="1">
        <v>98</v>
      </c>
      <c r="AQ15" s="1">
        <v>94</v>
      </c>
      <c r="AR15" s="9">
        <v>97</v>
      </c>
      <c r="AS15" s="9">
        <v>101</v>
      </c>
      <c r="AT15" s="9">
        <v>105</v>
      </c>
      <c r="AU15" s="9">
        <v>117</v>
      </c>
      <c r="AV15" s="9">
        <v>122</v>
      </c>
      <c r="AW15" s="9">
        <v>139</v>
      </c>
      <c r="AX15" s="9">
        <v>85</v>
      </c>
      <c r="AY15" s="9">
        <v>154</v>
      </c>
      <c r="AZ15" s="9">
        <v>164</v>
      </c>
      <c r="BA15" s="9">
        <v>164</v>
      </c>
      <c r="BB15" s="9">
        <v>173</v>
      </c>
      <c r="BC15" s="9">
        <v>174</v>
      </c>
      <c r="BD15" s="9">
        <v>180</v>
      </c>
      <c r="BE15" s="9">
        <v>222</v>
      </c>
      <c r="BF15" s="9">
        <v>158</v>
      </c>
      <c r="BG15" s="9">
        <v>181</v>
      </c>
      <c r="BH15" s="9">
        <v>188</v>
      </c>
      <c r="BI15" s="9">
        <v>188</v>
      </c>
      <c r="BJ15" s="9">
        <v>225</v>
      </c>
      <c r="BK15" s="9">
        <v>197</v>
      </c>
      <c r="BL15" s="9">
        <v>233</v>
      </c>
      <c r="BM15" s="9">
        <v>243</v>
      </c>
    </row>
    <row r="16" spans="1:65" ht="15">
      <c r="A16" t="s">
        <v>102</v>
      </c>
      <c r="B16" s="1">
        <v>82</v>
      </c>
      <c r="C16" s="1">
        <v>51</v>
      </c>
      <c r="D16" s="1">
        <v>52</v>
      </c>
      <c r="E16" s="1">
        <v>67</v>
      </c>
      <c r="F16" s="1">
        <v>71</v>
      </c>
      <c r="G16" s="1">
        <v>53</v>
      </c>
      <c r="H16" s="1">
        <v>54</v>
      </c>
      <c r="I16" s="1">
        <v>94</v>
      </c>
      <c r="J16" s="1">
        <v>98</v>
      </c>
      <c r="K16" s="1">
        <v>61</v>
      </c>
      <c r="L16" s="1">
        <v>65</v>
      </c>
      <c r="M16" s="1">
        <v>83</v>
      </c>
      <c r="N16" s="1">
        <v>100</v>
      </c>
      <c r="O16" s="1">
        <v>89</v>
      </c>
      <c r="P16" s="1">
        <v>108</v>
      </c>
      <c r="Q16" s="1">
        <v>111</v>
      </c>
      <c r="R16" s="1">
        <v>115</v>
      </c>
      <c r="S16" s="1">
        <v>124</v>
      </c>
      <c r="T16" s="1">
        <v>133</v>
      </c>
      <c r="U16" s="1">
        <v>142</v>
      </c>
      <c r="V16" s="1">
        <v>147</v>
      </c>
      <c r="W16" s="1">
        <v>47</v>
      </c>
      <c r="X16" s="1">
        <v>49</v>
      </c>
      <c r="Y16" s="1">
        <v>51</v>
      </c>
      <c r="Z16" s="1">
        <v>58</v>
      </c>
      <c r="AA16" s="1">
        <v>51</v>
      </c>
      <c r="AB16" s="1">
        <v>61</v>
      </c>
      <c r="AC16" s="1">
        <v>54</v>
      </c>
      <c r="AD16" s="1">
        <v>57</v>
      </c>
      <c r="AE16" s="1">
        <v>56</v>
      </c>
      <c r="AF16" s="1">
        <v>62</v>
      </c>
      <c r="AG16" s="1">
        <v>41</v>
      </c>
      <c r="AH16" s="1">
        <v>46</v>
      </c>
      <c r="AI16" s="1">
        <v>50</v>
      </c>
      <c r="AJ16" s="1">
        <v>85</v>
      </c>
      <c r="AK16" s="1">
        <v>105</v>
      </c>
      <c r="AL16" s="1">
        <v>77</v>
      </c>
      <c r="AM16" s="1">
        <v>81</v>
      </c>
      <c r="AN16" s="1">
        <v>85</v>
      </c>
      <c r="AO16" s="1">
        <v>89</v>
      </c>
      <c r="AP16" s="1">
        <v>91</v>
      </c>
      <c r="AQ16" s="1">
        <v>89</v>
      </c>
      <c r="AR16" s="9">
        <v>92</v>
      </c>
      <c r="AS16" s="9">
        <v>96</v>
      </c>
      <c r="AT16" s="9">
        <v>99</v>
      </c>
      <c r="AU16" s="9">
        <v>107</v>
      </c>
      <c r="AV16" s="9">
        <v>112</v>
      </c>
      <c r="AW16" s="9">
        <v>126</v>
      </c>
      <c r="AX16" s="9">
        <v>79</v>
      </c>
      <c r="AY16" s="9">
        <v>140</v>
      </c>
      <c r="AZ16" s="9">
        <v>147</v>
      </c>
      <c r="BA16" s="9">
        <v>155</v>
      </c>
      <c r="BB16" s="9">
        <v>164</v>
      </c>
      <c r="BC16" s="9">
        <v>163</v>
      </c>
      <c r="BD16" s="9">
        <v>172</v>
      </c>
      <c r="BE16" s="9">
        <v>205</v>
      </c>
      <c r="BF16" s="9">
        <v>148</v>
      </c>
      <c r="BG16" s="9">
        <v>170</v>
      </c>
      <c r="BH16" s="9">
        <v>177</v>
      </c>
      <c r="BI16" s="9">
        <v>177</v>
      </c>
      <c r="BJ16" s="9">
        <v>214</v>
      </c>
      <c r="BK16" s="9">
        <v>186</v>
      </c>
      <c r="BL16" s="9">
        <v>224</v>
      </c>
      <c r="BM16" s="9">
        <v>233</v>
      </c>
    </row>
    <row r="17" spans="1:65" ht="15">
      <c r="A17" t="s">
        <v>103</v>
      </c>
      <c r="B17" s="1">
        <v>58</v>
      </c>
      <c r="C17" s="1">
        <v>36</v>
      </c>
      <c r="D17" s="1">
        <v>37</v>
      </c>
      <c r="E17" s="1">
        <v>47</v>
      </c>
      <c r="F17" s="1">
        <v>50</v>
      </c>
      <c r="G17" s="1">
        <v>37</v>
      </c>
      <c r="H17" s="1">
        <v>39</v>
      </c>
      <c r="I17" s="1">
        <v>67</v>
      </c>
      <c r="J17" s="1">
        <v>69</v>
      </c>
      <c r="K17" s="1">
        <v>42</v>
      </c>
      <c r="L17" s="1">
        <v>45</v>
      </c>
      <c r="M17" s="1">
        <v>58</v>
      </c>
      <c r="N17" s="1">
        <v>71</v>
      </c>
      <c r="O17" s="1">
        <v>63</v>
      </c>
      <c r="P17" s="1">
        <v>77</v>
      </c>
      <c r="Q17" s="1">
        <v>78</v>
      </c>
      <c r="R17" s="1">
        <v>81</v>
      </c>
      <c r="S17" s="1">
        <v>84</v>
      </c>
      <c r="T17" s="1">
        <v>90</v>
      </c>
      <c r="U17" s="1">
        <v>96</v>
      </c>
      <c r="V17" s="1">
        <v>99</v>
      </c>
      <c r="W17" s="1">
        <v>38</v>
      </c>
      <c r="X17" s="1">
        <v>38</v>
      </c>
      <c r="Y17" s="1">
        <v>40</v>
      </c>
      <c r="Z17" s="1">
        <v>46</v>
      </c>
      <c r="AA17" s="1">
        <v>40</v>
      </c>
      <c r="AB17" s="1">
        <v>47</v>
      </c>
      <c r="AC17" s="1">
        <v>41</v>
      </c>
      <c r="AD17" s="1">
        <v>43</v>
      </c>
      <c r="AE17" s="1">
        <v>42</v>
      </c>
      <c r="AF17" s="1">
        <v>47</v>
      </c>
      <c r="AG17" s="1">
        <v>33</v>
      </c>
      <c r="AH17" s="1">
        <v>36</v>
      </c>
      <c r="AI17" s="1">
        <v>38</v>
      </c>
      <c r="AJ17" s="1">
        <v>65</v>
      </c>
      <c r="AK17" s="1">
        <v>81</v>
      </c>
      <c r="AL17" s="1">
        <v>55</v>
      </c>
      <c r="AM17" s="1">
        <v>58</v>
      </c>
      <c r="AN17" s="1">
        <v>61</v>
      </c>
      <c r="AO17" s="1">
        <v>64</v>
      </c>
      <c r="AP17" s="1">
        <v>64</v>
      </c>
      <c r="AQ17" s="1">
        <v>64</v>
      </c>
      <c r="AR17" s="9">
        <v>66</v>
      </c>
      <c r="AS17" s="9">
        <v>69</v>
      </c>
      <c r="AT17" s="9">
        <v>71</v>
      </c>
      <c r="AU17" s="9">
        <v>80</v>
      </c>
      <c r="AV17" s="9">
        <v>84</v>
      </c>
      <c r="AW17" s="9">
        <v>95</v>
      </c>
      <c r="AX17" s="9">
        <v>56</v>
      </c>
      <c r="AY17" s="9">
        <v>104</v>
      </c>
      <c r="AZ17" s="9">
        <v>111</v>
      </c>
      <c r="BA17" s="9">
        <v>111</v>
      </c>
      <c r="BB17" s="9">
        <v>116</v>
      </c>
      <c r="BC17" s="9">
        <v>116</v>
      </c>
      <c r="BD17" s="9">
        <v>122</v>
      </c>
      <c r="BE17" s="9">
        <v>146</v>
      </c>
      <c r="BF17" s="9">
        <v>107</v>
      </c>
      <c r="BG17" s="9">
        <v>123</v>
      </c>
      <c r="BH17" s="9">
        <v>128</v>
      </c>
      <c r="BI17" s="9">
        <v>128</v>
      </c>
      <c r="BJ17" s="9">
        <v>143</v>
      </c>
      <c r="BK17" s="9">
        <v>134</v>
      </c>
      <c r="BL17" s="9">
        <v>155</v>
      </c>
      <c r="BM17" s="9">
        <v>160</v>
      </c>
    </row>
    <row r="18" spans="1:65" ht="15">
      <c r="A18" t="s">
        <v>104</v>
      </c>
      <c r="B18" s="1">
        <v>3389</v>
      </c>
      <c r="C18" s="1">
        <v>4206</v>
      </c>
      <c r="D18" s="1">
        <v>4314</v>
      </c>
      <c r="E18" s="1">
        <v>4002</v>
      </c>
      <c r="F18" s="1">
        <v>4263</v>
      </c>
      <c r="G18" s="1">
        <v>4517</v>
      </c>
      <c r="H18" s="1">
        <v>4713</v>
      </c>
      <c r="I18" s="1">
        <v>3857</v>
      </c>
      <c r="J18" s="1">
        <v>3951</v>
      </c>
      <c r="K18" s="1">
        <v>3808</v>
      </c>
      <c r="L18" s="1">
        <v>3916</v>
      </c>
      <c r="M18" s="1">
        <v>3545</v>
      </c>
      <c r="N18" s="1">
        <v>4039</v>
      </c>
      <c r="O18" s="1">
        <v>3759</v>
      </c>
      <c r="P18" s="1">
        <v>4453</v>
      </c>
      <c r="Q18" s="1">
        <v>4598</v>
      </c>
      <c r="R18" s="1">
        <v>4810</v>
      </c>
      <c r="S18" s="1">
        <v>3815</v>
      </c>
      <c r="T18" s="1">
        <v>4293</v>
      </c>
      <c r="U18" s="1">
        <v>4481</v>
      </c>
      <c r="V18" s="1">
        <v>4767</v>
      </c>
      <c r="W18" s="1">
        <v>4130</v>
      </c>
      <c r="X18" s="1">
        <v>4166</v>
      </c>
      <c r="Y18" s="1">
        <v>4254</v>
      </c>
      <c r="Z18" s="1">
        <v>4991</v>
      </c>
      <c r="AA18" s="1">
        <v>4428</v>
      </c>
      <c r="AB18" s="1">
        <v>5101</v>
      </c>
      <c r="AC18" s="1">
        <v>4379</v>
      </c>
      <c r="AD18" s="1">
        <v>4372</v>
      </c>
      <c r="AE18" s="1">
        <v>4739</v>
      </c>
      <c r="AF18" s="1">
        <v>5187</v>
      </c>
      <c r="AG18" s="1">
        <v>3850</v>
      </c>
      <c r="AH18" s="1">
        <v>4162</v>
      </c>
      <c r="AI18" s="1">
        <v>4277</v>
      </c>
      <c r="AJ18" s="1">
        <v>3797</v>
      </c>
      <c r="AK18" s="1">
        <v>4455</v>
      </c>
      <c r="AL18" s="1">
        <v>4328</v>
      </c>
      <c r="AM18" s="1">
        <v>4575</v>
      </c>
      <c r="AN18" s="1">
        <v>4737</v>
      </c>
      <c r="AO18" s="1">
        <v>4930</v>
      </c>
      <c r="AP18" s="1">
        <v>5470</v>
      </c>
      <c r="AQ18" s="1">
        <v>4994</v>
      </c>
      <c r="AR18" s="9">
        <v>5202</v>
      </c>
      <c r="AS18" s="9">
        <v>5447</v>
      </c>
      <c r="AT18" s="9">
        <v>5700</v>
      </c>
      <c r="AU18" s="9">
        <v>4678</v>
      </c>
      <c r="AV18" s="9">
        <v>5035</v>
      </c>
      <c r="AW18" s="9">
        <v>5378</v>
      </c>
      <c r="AX18" s="9">
        <v>4832</v>
      </c>
      <c r="AY18" s="9">
        <v>5901</v>
      </c>
      <c r="AZ18" s="9">
        <v>6491</v>
      </c>
      <c r="BA18" s="9">
        <v>5106</v>
      </c>
      <c r="BB18" s="9">
        <v>5280</v>
      </c>
      <c r="BC18" s="9">
        <v>5278</v>
      </c>
      <c r="BD18" s="9">
        <v>5403</v>
      </c>
      <c r="BE18" s="9">
        <v>6545</v>
      </c>
      <c r="BF18" s="9">
        <v>4462</v>
      </c>
      <c r="BG18" s="9">
        <v>4920</v>
      </c>
      <c r="BH18" s="9">
        <v>5109</v>
      </c>
      <c r="BI18" s="9">
        <v>5279</v>
      </c>
      <c r="BJ18" s="9">
        <v>5117</v>
      </c>
      <c r="BK18" s="1">
        <v>5345</v>
      </c>
      <c r="BL18" s="1">
        <v>5472</v>
      </c>
      <c r="BM18" s="1">
        <v>5584</v>
      </c>
    </row>
    <row r="19" spans="1:65" ht="15">
      <c r="A19" t="s">
        <v>105</v>
      </c>
      <c r="B19" s="1">
        <v>462</v>
      </c>
      <c r="C19" s="1">
        <v>591</v>
      </c>
      <c r="D19" s="1">
        <v>597</v>
      </c>
      <c r="E19" s="1">
        <v>566</v>
      </c>
      <c r="F19" s="1">
        <v>591</v>
      </c>
      <c r="G19" s="1">
        <v>605</v>
      </c>
      <c r="H19" s="1">
        <v>617</v>
      </c>
      <c r="I19" s="1">
        <v>540</v>
      </c>
      <c r="J19" s="1">
        <v>559</v>
      </c>
      <c r="K19" s="1">
        <v>515</v>
      </c>
      <c r="L19" s="1">
        <v>559</v>
      </c>
      <c r="M19" s="1">
        <v>480</v>
      </c>
      <c r="N19" s="1">
        <v>573</v>
      </c>
      <c r="O19" s="1">
        <v>501</v>
      </c>
      <c r="P19" s="1">
        <v>620</v>
      </c>
      <c r="Q19" s="1">
        <v>631</v>
      </c>
      <c r="R19" s="1">
        <v>656</v>
      </c>
      <c r="S19" s="1">
        <v>544</v>
      </c>
      <c r="T19" s="1">
        <v>625</v>
      </c>
      <c r="U19" s="1">
        <v>635</v>
      </c>
      <c r="V19" s="1">
        <v>686</v>
      </c>
      <c r="W19" s="1">
        <v>526</v>
      </c>
      <c r="X19" s="1">
        <v>530</v>
      </c>
      <c r="Y19" s="1">
        <v>554</v>
      </c>
      <c r="Z19" s="1">
        <v>627</v>
      </c>
      <c r="AA19" s="1">
        <v>561</v>
      </c>
      <c r="AB19" s="1">
        <v>667</v>
      </c>
      <c r="AC19" s="1">
        <v>606</v>
      </c>
      <c r="AD19" s="1">
        <v>630</v>
      </c>
      <c r="AE19" s="1">
        <v>618</v>
      </c>
      <c r="AF19" s="1">
        <v>690</v>
      </c>
      <c r="AG19" s="1">
        <v>475</v>
      </c>
      <c r="AH19" s="1">
        <v>538</v>
      </c>
      <c r="AI19" s="1">
        <v>541</v>
      </c>
      <c r="AJ19" s="1">
        <v>460</v>
      </c>
      <c r="AK19" s="1">
        <v>569</v>
      </c>
      <c r="AL19" s="1">
        <v>617</v>
      </c>
      <c r="AM19" s="1">
        <v>649</v>
      </c>
      <c r="AN19" s="1">
        <v>682</v>
      </c>
      <c r="AO19" s="1">
        <v>715</v>
      </c>
      <c r="AP19" s="1">
        <v>736</v>
      </c>
      <c r="AQ19" s="1">
        <v>723</v>
      </c>
      <c r="AR19" s="9">
        <v>742</v>
      </c>
      <c r="AS19" s="9">
        <v>769</v>
      </c>
      <c r="AT19" s="9">
        <v>814</v>
      </c>
      <c r="AU19" s="9">
        <v>684</v>
      </c>
      <c r="AV19" s="9">
        <v>704</v>
      </c>
      <c r="AW19" s="9">
        <v>713</v>
      </c>
      <c r="AX19" s="9">
        <v>651</v>
      </c>
      <c r="AY19" s="9">
        <v>791</v>
      </c>
      <c r="AZ19" s="9">
        <v>860</v>
      </c>
      <c r="BA19" s="9">
        <v>744</v>
      </c>
      <c r="BB19" s="9">
        <v>747</v>
      </c>
      <c r="BC19" s="9">
        <v>749</v>
      </c>
      <c r="BD19" s="9">
        <v>758</v>
      </c>
      <c r="BE19" s="9">
        <v>855</v>
      </c>
      <c r="BF19" s="9">
        <v>677</v>
      </c>
      <c r="BG19" s="9">
        <v>740</v>
      </c>
      <c r="BH19" s="9">
        <v>747</v>
      </c>
      <c r="BI19" s="9">
        <v>759</v>
      </c>
      <c r="BJ19" s="9">
        <v>748</v>
      </c>
      <c r="BK19" s="9">
        <v>817</v>
      </c>
      <c r="BL19" s="9">
        <v>802</v>
      </c>
      <c r="BM19" s="9">
        <v>853</v>
      </c>
    </row>
    <row r="20" spans="1:65" ht="15">
      <c r="A20" t="s">
        <v>106</v>
      </c>
      <c r="B20" s="1">
        <v>103</v>
      </c>
      <c r="C20" s="1">
        <v>127</v>
      </c>
      <c r="D20" s="1">
        <v>136</v>
      </c>
      <c r="E20" s="1">
        <v>124</v>
      </c>
      <c r="F20" s="1">
        <v>124</v>
      </c>
      <c r="G20" s="1">
        <v>141</v>
      </c>
      <c r="H20" s="1">
        <v>145</v>
      </c>
      <c r="I20" s="1">
        <v>120</v>
      </c>
      <c r="J20" s="1">
        <v>127</v>
      </c>
      <c r="K20" s="1">
        <v>125</v>
      </c>
      <c r="L20" s="1">
        <v>127</v>
      </c>
      <c r="M20" s="1">
        <v>107</v>
      </c>
      <c r="N20" s="1">
        <v>124</v>
      </c>
      <c r="O20" s="1">
        <v>116</v>
      </c>
      <c r="P20" s="1">
        <v>136</v>
      </c>
      <c r="Q20" s="1">
        <v>146</v>
      </c>
      <c r="R20" s="1">
        <v>147</v>
      </c>
      <c r="S20" s="1">
        <v>125</v>
      </c>
      <c r="T20" s="1">
        <v>144</v>
      </c>
      <c r="U20" s="1">
        <v>145</v>
      </c>
      <c r="V20" s="1">
        <v>147</v>
      </c>
      <c r="W20" s="1">
        <v>105</v>
      </c>
      <c r="X20" s="1">
        <v>108</v>
      </c>
      <c r="Y20" s="1">
        <v>106</v>
      </c>
      <c r="Z20" s="1">
        <v>121</v>
      </c>
      <c r="AA20" s="1">
        <v>126</v>
      </c>
      <c r="AB20" s="1">
        <v>136</v>
      </c>
      <c r="AC20" s="1">
        <v>124</v>
      </c>
      <c r="AD20" s="1">
        <v>130</v>
      </c>
      <c r="AE20" s="1">
        <v>138</v>
      </c>
      <c r="AF20" s="1">
        <v>156</v>
      </c>
      <c r="AG20" s="1">
        <v>104</v>
      </c>
      <c r="AH20" s="1">
        <v>122</v>
      </c>
      <c r="AI20" s="1">
        <v>121</v>
      </c>
      <c r="AJ20" s="1">
        <v>108</v>
      </c>
      <c r="AK20" s="1">
        <v>121</v>
      </c>
      <c r="AL20" s="1">
        <v>128</v>
      </c>
      <c r="AM20" s="1">
        <v>135</v>
      </c>
      <c r="AN20" s="1">
        <v>142</v>
      </c>
      <c r="AO20" s="1">
        <v>149</v>
      </c>
      <c r="AP20" s="1">
        <v>155</v>
      </c>
      <c r="AQ20" s="1">
        <v>145</v>
      </c>
      <c r="AR20" s="9">
        <v>149</v>
      </c>
      <c r="AS20" s="9">
        <v>153</v>
      </c>
      <c r="AT20" s="9">
        <v>156</v>
      </c>
      <c r="AU20" s="9">
        <v>146</v>
      </c>
      <c r="AV20" s="9">
        <v>149</v>
      </c>
      <c r="AW20" s="9">
        <v>161</v>
      </c>
      <c r="AX20" s="9">
        <v>143</v>
      </c>
      <c r="AY20" s="9">
        <v>174</v>
      </c>
      <c r="AZ20" s="9">
        <v>185</v>
      </c>
      <c r="BA20" s="9">
        <v>152</v>
      </c>
      <c r="BB20" s="9">
        <v>160</v>
      </c>
      <c r="BC20" s="9">
        <v>158</v>
      </c>
      <c r="BD20" s="9">
        <v>165</v>
      </c>
      <c r="BE20" s="9">
        <v>178</v>
      </c>
      <c r="BF20" s="9">
        <v>137</v>
      </c>
      <c r="BG20" s="9">
        <v>153</v>
      </c>
      <c r="BH20" s="9">
        <v>163</v>
      </c>
      <c r="BI20" s="9">
        <v>169</v>
      </c>
      <c r="BJ20" s="9">
        <v>164</v>
      </c>
      <c r="BK20" s="1">
        <v>176</v>
      </c>
      <c r="BL20" s="1">
        <v>170</v>
      </c>
      <c r="BM20" s="1">
        <v>173</v>
      </c>
    </row>
    <row r="21" spans="1:65" ht="15">
      <c r="A21" t="s">
        <v>107</v>
      </c>
      <c r="B21" s="1">
        <v>2926</v>
      </c>
      <c r="C21" s="1">
        <v>3695</v>
      </c>
      <c r="D21" s="1">
        <v>3708</v>
      </c>
      <c r="E21" s="1">
        <v>3608</v>
      </c>
      <c r="F21" s="1">
        <v>3727</v>
      </c>
      <c r="G21" s="1">
        <v>3996</v>
      </c>
      <c r="H21" s="1">
        <v>4124</v>
      </c>
      <c r="I21" s="1">
        <v>3350</v>
      </c>
      <c r="J21" s="1">
        <v>3487</v>
      </c>
      <c r="K21" s="1">
        <v>3449</v>
      </c>
      <c r="L21" s="1">
        <v>3671</v>
      </c>
      <c r="M21" s="1">
        <v>3146</v>
      </c>
      <c r="N21" s="1">
        <v>3563</v>
      </c>
      <c r="O21" s="1">
        <v>3376</v>
      </c>
      <c r="P21" s="1">
        <v>4050</v>
      </c>
      <c r="Q21" s="1">
        <v>4099</v>
      </c>
      <c r="R21" s="1">
        <v>4378</v>
      </c>
      <c r="S21" s="1">
        <v>3632</v>
      </c>
      <c r="T21" s="1">
        <v>3983</v>
      </c>
      <c r="U21" s="1">
        <v>4122</v>
      </c>
      <c r="V21" s="1">
        <v>4320</v>
      </c>
      <c r="W21" s="1">
        <v>3243</v>
      </c>
      <c r="X21" s="1">
        <v>3285</v>
      </c>
      <c r="Y21" s="1">
        <v>3383</v>
      </c>
      <c r="Z21" s="1">
        <v>3808</v>
      </c>
      <c r="AA21" s="1">
        <v>3589</v>
      </c>
      <c r="AB21" s="1">
        <v>4176</v>
      </c>
      <c r="AC21" s="1">
        <v>3619</v>
      </c>
      <c r="AD21" s="1">
        <v>3836</v>
      </c>
      <c r="AE21" s="1">
        <v>4159</v>
      </c>
      <c r="AF21" s="1">
        <v>4637</v>
      </c>
      <c r="AG21" s="1">
        <v>3169</v>
      </c>
      <c r="AH21" s="1">
        <v>3537</v>
      </c>
      <c r="AI21" s="1">
        <v>3627</v>
      </c>
      <c r="AJ21" s="1">
        <v>3084</v>
      </c>
      <c r="AK21" s="1">
        <v>3694</v>
      </c>
      <c r="AL21" s="1">
        <v>3828</v>
      </c>
      <c r="AM21" s="1">
        <v>4093</v>
      </c>
      <c r="AN21" s="1">
        <v>4241</v>
      </c>
      <c r="AO21" s="1">
        <v>4409</v>
      </c>
      <c r="AP21" s="1">
        <v>4936</v>
      </c>
      <c r="AQ21" s="1">
        <v>4390</v>
      </c>
      <c r="AR21" s="9">
        <v>4453</v>
      </c>
      <c r="AS21" s="9">
        <v>4494</v>
      </c>
      <c r="AT21" s="9">
        <v>4631</v>
      </c>
      <c r="AU21" s="9">
        <v>4336</v>
      </c>
      <c r="AV21" s="9">
        <v>4400</v>
      </c>
      <c r="AW21" s="9">
        <v>4958</v>
      </c>
      <c r="AX21" s="9">
        <v>4349</v>
      </c>
      <c r="AY21" s="9">
        <v>5431</v>
      </c>
      <c r="AZ21" s="9">
        <v>5868</v>
      </c>
      <c r="BA21" s="9">
        <v>4702</v>
      </c>
      <c r="BB21" s="9">
        <v>4868</v>
      </c>
      <c r="BC21" s="9">
        <v>4864</v>
      </c>
      <c r="BD21" s="9">
        <v>4912</v>
      </c>
      <c r="BE21" s="9">
        <v>6047</v>
      </c>
      <c r="BF21" s="9">
        <v>4215</v>
      </c>
      <c r="BG21" s="9">
        <v>4811</v>
      </c>
      <c r="BH21" s="9">
        <v>4849</v>
      </c>
      <c r="BI21" s="9">
        <v>4940</v>
      </c>
      <c r="BJ21" s="9">
        <v>4895</v>
      </c>
      <c r="BK21" s="1">
        <v>5164</v>
      </c>
      <c r="BL21" s="1">
        <v>5115</v>
      </c>
      <c r="BM21" s="1">
        <v>5242</v>
      </c>
    </row>
    <row r="22" spans="1:65" ht="15">
      <c r="A22" t="s">
        <v>108</v>
      </c>
      <c r="B22" s="1">
        <v>2053</v>
      </c>
      <c r="C22" s="1">
        <v>2585</v>
      </c>
      <c r="D22" s="1">
        <v>2637</v>
      </c>
      <c r="E22" s="1">
        <v>2499</v>
      </c>
      <c r="F22" s="1">
        <v>2589</v>
      </c>
      <c r="G22" s="1">
        <v>2773</v>
      </c>
      <c r="H22" s="1">
        <v>2905</v>
      </c>
      <c r="I22" s="1">
        <v>2375</v>
      </c>
      <c r="J22" s="1">
        <v>2451</v>
      </c>
      <c r="K22" s="1">
        <v>2403</v>
      </c>
      <c r="L22" s="1">
        <v>2552</v>
      </c>
      <c r="M22" s="1">
        <v>2203</v>
      </c>
      <c r="N22" s="1">
        <v>2524</v>
      </c>
      <c r="O22" s="1">
        <v>2353</v>
      </c>
      <c r="P22" s="1">
        <v>2813</v>
      </c>
      <c r="Q22" s="1">
        <v>2915</v>
      </c>
      <c r="R22" s="1">
        <v>3072</v>
      </c>
      <c r="S22" s="1">
        <v>2548</v>
      </c>
      <c r="T22" s="1">
        <v>2725</v>
      </c>
      <c r="U22" s="1">
        <v>2832</v>
      </c>
      <c r="V22" s="1">
        <v>2943</v>
      </c>
      <c r="W22" s="1">
        <v>2264</v>
      </c>
      <c r="X22" s="1">
        <v>2293</v>
      </c>
      <c r="Y22" s="1">
        <v>2379</v>
      </c>
      <c r="Z22" s="1">
        <v>2632</v>
      </c>
      <c r="AA22" s="1">
        <v>2431</v>
      </c>
      <c r="AB22" s="1">
        <v>2882</v>
      </c>
      <c r="AC22" s="1">
        <v>2638</v>
      </c>
      <c r="AD22" s="1">
        <v>2738</v>
      </c>
      <c r="AE22" s="1">
        <v>2865</v>
      </c>
      <c r="AF22" s="1">
        <v>3200</v>
      </c>
      <c r="AG22" s="1">
        <v>2199</v>
      </c>
      <c r="AH22" s="1">
        <v>2428</v>
      </c>
      <c r="AI22" s="1">
        <v>2457</v>
      </c>
      <c r="AJ22" s="1">
        <v>2104</v>
      </c>
      <c r="AK22" s="1">
        <v>2553</v>
      </c>
      <c r="AL22" s="1">
        <v>2657</v>
      </c>
      <c r="AM22" s="1">
        <v>2808</v>
      </c>
      <c r="AN22" s="1">
        <v>2953</v>
      </c>
      <c r="AO22" s="1">
        <v>3067</v>
      </c>
      <c r="AP22" s="1">
        <v>3423</v>
      </c>
      <c r="AQ22" s="1">
        <v>3127</v>
      </c>
      <c r="AR22" s="9">
        <v>3222</v>
      </c>
      <c r="AS22" s="9">
        <v>3328</v>
      </c>
      <c r="AT22" s="9">
        <v>3428</v>
      </c>
      <c r="AU22" s="9">
        <v>2961</v>
      </c>
      <c r="AV22" s="9">
        <v>3052</v>
      </c>
      <c r="AW22" s="9">
        <v>3414</v>
      </c>
      <c r="AX22" s="9">
        <v>2955</v>
      </c>
      <c r="AY22" s="9">
        <v>3676</v>
      </c>
      <c r="AZ22" s="9">
        <v>3979</v>
      </c>
      <c r="BA22" s="9">
        <v>3213</v>
      </c>
      <c r="BB22" s="9">
        <v>3323</v>
      </c>
      <c r="BC22" s="9">
        <v>3320</v>
      </c>
      <c r="BD22" s="9">
        <v>3559</v>
      </c>
      <c r="BE22" s="9">
        <v>4114</v>
      </c>
      <c r="BF22" s="9">
        <v>2779</v>
      </c>
      <c r="BG22" s="9">
        <v>3179</v>
      </c>
      <c r="BH22" s="9">
        <v>3400</v>
      </c>
      <c r="BI22" s="9">
        <v>3410</v>
      </c>
      <c r="BJ22" s="9">
        <v>3404</v>
      </c>
      <c r="BK22" s="1">
        <v>3589</v>
      </c>
      <c r="BL22" s="1">
        <v>3556</v>
      </c>
      <c r="BM22" s="1">
        <v>3595</v>
      </c>
    </row>
    <row r="23" spans="1:65" ht="15">
      <c r="A23" t="s">
        <v>109</v>
      </c>
      <c r="B23" s="1">
        <v>741</v>
      </c>
      <c r="C23" s="1">
        <v>396</v>
      </c>
      <c r="D23" s="1">
        <v>382</v>
      </c>
      <c r="E23" s="1">
        <v>406</v>
      </c>
      <c r="F23" s="1">
        <v>388</v>
      </c>
      <c r="G23" s="1">
        <v>376</v>
      </c>
      <c r="H23" s="1">
        <v>367</v>
      </c>
      <c r="I23" s="1">
        <v>423</v>
      </c>
      <c r="J23" s="1">
        <v>410</v>
      </c>
      <c r="K23" s="1">
        <v>450</v>
      </c>
      <c r="L23" s="1">
        <v>416</v>
      </c>
      <c r="M23" s="1">
        <v>483</v>
      </c>
      <c r="N23" s="1">
        <v>395</v>
      </c>
      <c r="O23" s="1">
        <v>449</v>
      </c>
      <c r="P23" s="1">
        <v>374</v>
      </c>
      <c r="Q23" s="1">
        <v>361</v>
      </c>
      <c r="R23" s="1">
        <v>348</v>
      </c>
      <c r="S23" s="1">
        <v>659</v>
      </c>
      <c r="T23" s="1">
        <v>650</v>
      </c>
      <c r="U23" s="1">
        <v>583</v>
      </c>
      <c r="V23" s="1">
        <v>529</v>
      </c>
      <c r="W23" s="1">
        <v>557</v>
      </c>
      <c r="X23" s="1">
        <v>578</v>
      </c>
      <c r="Y23" s="1">
        <v>576</v>
      </c>
      <c r="Z23" s="1">
        <v>574</v>
      </c>
      <c r="AA23" s="1">
        <v>537</v>
      </c>
      <c r="AB23" s="1">
        <v>511</v>
      </c>
      <c r="AC23" s="1">
        <v>569</v>
      </c>
      <c r="AD23" s="1">
        <v>574</v>
      </c>
      <c r="AE23" s="1">
        <v>507</v>
      </c>
      <c r="AF23" s="1">
        <v>498</v>
      </c>
      <c r="AG23" s="1">
        <v>576</v>
      </c>
      <c r="AH23" s="1">
        <v>500</v>
      </c>
      <c r="AI23" s="1">
        <v>505</v>
      </c>
      <c r="AJ23" s="1">
        <v>513</v>
      </c>
      <c r="AK23" s="1">
        <v>483</v>
      </c>
      <c r="AL23" s="1">
        <v>581</v>
      </c>
      <c r="AM23" s="1">
        <v>574</v>
      </c>
      <c r="AN23" s="1">
        <v>568</v>
      </c>
      <c r="AO23" s="1">
        <v>562</v>
      </c>
      <c r="AP23" s="1">
        <v>484</v>
      </c>
      <c r="AQ23" s="1">
        <v>592</v>
      </c>
      <c r="AR23" s="9">
        <v>587</v>
      </c>
      <c r="AS23" s="9">
        <v>579</v>
      </c>
      <c r="AT23" s="9">
        <v>572</v>
      </c>
      <c r="AU23" s="9">
        <v>587</v>
      </c>
      <c r="AV23" s="9">
        <v>574</v>
      </c>
      <c r="AW23" s="9">
        <v>467</v>
      </c>
      <c r="AX23" s="9">
        <v>498</v>
      </c>
      <c r="AY23" s="9">
        <v>464</v>
      </c>
      <c r="AZ23" s="9">
        <v>442</v>
      </c>
      <c r="BA23" s="9">
        <v>575</v>
      </c>
      <c r="BB23" s="9">
        <v>568</v>
      </c>
      <c r="BC23" s="9">
        <v>568</v>
      </c>
      <c r="BD23" s="9">
        <v>558</v>
      </c>
      <c r="BE23" s="9">
        <v>439</v>
      </c>
      <c r="BF23" s="9">
        <v>540</v>
      </c>
      <c r="BG23" s="9">
        <v>532</v>
      </c>
      <c r="BH23" s="9">
        <v>532</v>
      </c>
      <c r="BI23" s="9">
        <v>529</v>
      </c>
      <c r="BJ23" s="9">
        <v>518</v>
      </c>
      <c r="BK23" s="9">
        <v>515</v>
      </c>
      <c r="BL23" s="9">
        <v>505</v>
      </c>
      <c r="BM23" s="9">
        <v>500</v>
      </c>
    </row>
    <row r="24" spans="1:65" ht="15">
      <c r="A24" t="s">
        <v>110</v>
      </c>
      <c r="B24" s="1">
        <v>1129</v>
      </c>
      <c r="C24" s="1">
        <v>744</v>
      </c>
      <c r="D24" s="1">
        <v>723</v>
      </c>
      <c r="E24" s="1">
        <v>775</v>
      </c>
      <c r="F24" s="1">
        <v>733</v>
      </c>
      <c r="G24" s="1">
        <v>708</v>
      </c>
      <c r="H24" s="1">
        <v>687</v>
      </c>
      <c r="I24" s="1">
        <v>804</v>
      </c>
      <c r="J24" s="1">
        <v>788</v>
      </c>
      <c r="K24" s="1">
        <v>832</v>
      </c>
      <c r="L24" s="1">
        <v>781</v>
      </c>
      <c r="M24" s="1">
        <v>898</v>
      </c>
      <c r="N24" s="1">
        <v>769</v>
      </c>
      <c r="O24" s="1">
        <v>843</v>
      </c>
      <c r="P24" s="1">
        <v>699</v>
      </c>
      <c r="Q24" s="1">
        <v>680</v>
      </c>
      <c r="R24" s="1">
        <v>651</v>
      </c>
      <c r="S24" s="1">
        <v>1110</v>
      </c>
      <c r="T24" s="1">
        <v>1111</v>
      </c>
      <c r="U24" s="1">
        <v>988</v>
      </c>
      <c r="V24" s="1">
        <v>968</v>
      </c>
      <c r="W24" s="1">
        <v>1059</v>
      </c>
      <c r="X24" s="1">
        <v>1056</v>
      </c>
      <c r="Y24" s="1">
        <v>1063</v>
      </c>
      <c r="Z24" s="1">
        <v>999</v>
      </c>
      <c r="AA24" s="1">
        <v>971</v>
      </c>
      <c r="AB24" s="1">
        <v>886</v>
      </c>
      <c r="AC24" s="1">
        <v>1004</v>
      </c>
      <c r="AD24" s="1">
        <v>977</v>
      </c>
      <c r="AE24" s="1">
        <v>875</v>
      </c>
      <c r="AF24" s="1">
        <v>837</v>
      </c>
      <c r="AG24" s="1">
        <v>1086</v>
      </c>
      <c r="AH24" s="1">
        <v>937</v>
      </c>
      <c r="AI24" s="1">
        <v>931</v>
      </c>
      <c r="AJ24" s="1">
        <v>1001</v>
      </c>
      <c r="AK24" s="1">
        <v>881</v>
      </c>
      <c r="AL24" s="1">
        <v>1001</v>
      </c>
      <c r="AM24" s="1">
        <v>992</v>
      </c>
      <c r="AN24" s="1">
        <v>983</v>
      </c>
      <c r="AO24" s="1">
        <v>975</v>
      </c>
      <c r="AP24" s="1">
        <v>824</v>
      </c>
      <c r="AQ24" s="1">
        <v>998</v>
      </c>
      <c r="AR24" s="9">
        <v>982</v>
      </c>
      <c r="AS24" s="9">
        <v>963</v>
      </c>
      <c r="AT24" s="9">
        <v>947</v>
      </c>
      <c r="AU24" s="9">
        <v>937</v>
      </c>
      <c r="AV24" s="9">
        <v>923</v>
      </c>
      <c r="AW24" s="9">
        <v>771</v>
      </c>
      <c r="AX24" s="9">
        <v>837</v>
      </c>
      <c r="AY24" s="9">
        <v>742</v>
      </c>
      <c r="AZ24" s="9">
        <v>712</v>
      </c>
      <c r="BA24" s="9">
        <v>937</v>
      </c>
      <c r="BB24" s="9">
        <v>923</v>
      </c>
      <c r="BC24" s="9">
        <v>926</v>
      </c>
      <c r="BD24" s="9">
        <v>905</v>
      </c>
      <c r="BE24" s="9">
        <v>689</v>
      </c>
      <c r="BF24" s="9">
        <v>954</v>
      </c>
      <c r="BG24" s="9">
        <v>896</v>
      </c>
      <c r="BH24" s="9">
        <v>873</v>
      </c>
      <c r="BI24" s="9">
        <v>870</v>
      </c>
      <c r="BJ24" s="9">
        <v>836</v>
      </c>
      <c r="BK24" s="9">
        <v>825</v>
      </c>
      <c r="BL24" s="9">
        <v>820</v>
      </c>
      <c r="BM24" s="9">
        <v>796</v>
      </c>
    </row>
    <row r="25" spans="1:65" ht="15">
      <c r="A25" t="s">
        <v>111</v>
      </c>
      <c r="B25" s="1">
        <v>5236</v>
      </c>
      <c r="C25" s="1">
        <v>4238</v>
      </c>
      <c r="D25" s="1">
        <v>4084</v>
      </c>
      <c r="E25" s="1">
        <v>4220</v>
      </c>
      <c r="F25" s="1">
        <v>3965</v>
      </c>
      <c r="G25" s="1">
        <v>3902</v>
      </c>
      <c r="H25" s="1">
        <v>3798</v>
      </c>
      <c r="I25" s="1">
        <v>4384</v>
      </c>
      <c r="J25" s="1">
        <v>4237</v>
      </c>
      <c r="K25" s="1">
        <v>4534</v>
      </c>
      <c r="L25" s="1">
        <v>4248</v>
      </c>
      <c r="M25" s="1">
        <v>4981</v>
      </c>
      <c r="N25" s="1">
        <v>4117</v>
      </c>
      <c r="O25" s="1">
        <v>4560</v>
      </c>
      <c r="P25" s="1">
        <v>3755</v>
      </c>
      <c r="Q25" s="1">
        <v>3652</v>
      </c>
      <c r="R25" s="1">
        <v>3560</v>
      </c>
      <c r="S25" s="1">
        <v>4466</v>
      </c>
      <c r="T25" s="1">
        <v>4258</v>
      </c>
      <c r="U25" s="1">
        <v>4050</v>
      </c>
      <c r="V25" s="1">
        <v>3924</v>
      </c>
      <c r="W25" s="1">
        <v>4562</v>
      </c>
      <c r="X25" s="1">
        <v>4439</v>
      </c>
      <c r="Y25" s="1">
        <v>4257</v>
      </c>
      <c r="Z25" s="1">
        <v>3836</v>
      </c>
      <c r="AA25" s="1">
        <v>4259</v>
      </c>
      <c r="AB25" s="1">
        <v>3641</v>
      </c>
      <c r="AC25" s="1">
        <v>4519</v>
      </c>
      <c r="AD25" s="1">
        <v>4282</v>
      </c>
      <c r="AE25" s="1">
        <v>4406</v>
      </c>
      <c r="AF25" s="1">
        <v>3977</v>
      </c>
      <c r="AG25" s="1">
        <v>5014</v>
      </c>
      <c r="AH25" s="1">
        <v>4487</v>
      </c>
      <c r="AI25" s="1">
        <v>4416</v>
      </c>
      <c r="AJ25" s="1">
        <v>4979</v>
      </c>
      <c r="AK25" s="1">
        <v>4165</v>
      </c>
      <c r="AL25" s="1">
        <v>4514</v>
      </c>
      <c r="AM25" s="1">
        <v>4351</v>
      </c>
      <c r="AN25" s="1">
        <v>4127</v>
      </c>
      <c r="AO25" s="1">
        <v>3965</v>
      </c>
      <c r="AP25" s="1">
        <v>3743</v>
      </c>
      <c r="AQ25" s="1">
        <v>3933</v>
      </c>
      <c r="AR25" s="9">
        <v>3867</v>
      </c>
      <c r="AS25" s="9">
        <v>3793</v>
      </c>
      <c r="AT25" s="9">
        <v>3720</v>
      </c>
      <c r="AU25" s="9">
        <v>4379</v>
      </c>
      <c r="AV25" s="9">
        <v>4318</v>
      </c>
      <c r="AW25" s="9">
        <v>3846</v>
      </c>
      <c r="AX25" s="9">
        <v>4247</v>
      </c>
      <c r="AY25" s="9">
        <v>3552</v>
      </c>
      <c r="AZ25" s="9">
        <v>3349</v>
      </c>
      <c r="BA25" s="9">
        <v>4159</v>
      </c>
      <c r="BB25" s="9">
        <v>4051</v>
      </c>
      <c r="BC25" s="9">
        <v>4071</v>
      </c>
      <c r="BD25" s="9">
        <v>4017</v>
      </c>
      <c r="BE25" s="9">
        <v>3313</v>
      </c>
      <c r="BF25" s="9">
        <v>4408</v>
      </c>
      <c r="BG25" s="9">
        <v>3927</v>
      </c>
      <c r="BH25" s="9">
        <v>3826</v>
      </c>
      <c r="BI25" s="9">
        <v>3716</v>
      </c>
      <c r="BJ25" s="9">
        <v>3812</v>
      </c>
      <c r="BK25" s="9">
        <v>3671</v>
      </c>
      <c r="BL25" s="9">
        <v>3680</v>
      </c>
      <c r="BM25" s="9">
        <v>3648</v>
      </c>
    </row>
    <row r="26" spans="1:65" ht="15">
      <c r="A26" t="s">
        <v>112</v>
      </c>
      <c r="B26" s="1">
        <v>649</v>
      </c>
      <c r="C26" s="1">
        <v>283</v>
      </c>
      <c r="D26" s="1">
        <v>289</v>
      </c>
      <c r="E26" s="1">
        <v>301</v>
      </c>
      <c r="F26" s="1">
        <v>285</v>
      </c>
      <c r="G26" s="1">
        <v>284</v>
      </c>
      <c r="H26" s="1">
        <v>262</v>
      </c>
      <c r="I26" s="1">
        <v>330</v>
      </c>
      <c r="J26" s="1">
        <v>318</v>
      </c>
      <c r="K26" s="1">
        <v>329</v>
      </c>
      <c r="L26" s="1">
        <v>313</v>
      </c>
      <c r="M26" s="1">
        <v>360</v>
      </c>
      <c r="N26" s="1">
        <v>311</v>
      </c>
      <c r="O26" s="1">
        <v>337</v>
      </c>
      <c r="P26" s="1">
        <v>267</v>
      </c>
      <c r="Q26" s="1">
        <v>260</v>
      </c>
      <c r="R26" s="1">
        <v>247</v>
      </c>
      <c r="S26" s="1">
        <v>584</v>
      </c>
      <c r="T26" s="1">
        <v>613</v>
      </c>
      <c r="U26" s="1">
        <v>452</v>
      </c>
      <c r="V26" s="1">
        <v>560</v>
      </c>
      <c r="W26" s="1">
        <v>567</v>
      </c>
      <c r="X26" s="1">
        <v>575</v>
      </c>
      <c r="Y26" s="1">
        <v>542</v>
      </c>
      <c r="Z26" s="1">
        <v>547</v>
      </c>
      <c r="AA26" s="1">
        <v>489</v>
      </c>
      <c r="AB26" s="1">
        <v>477</v>
      </c>
      <c r="AC26" s="1">
        <v>509</v>
      </c>
      <c r="AD26" s="1">
        <v>514</v>
      </c>
      <c r="AE26" s="1">
        <v>440</v>
      </c>
      <c r="AF26" s="1">
        <v>431</v>
      </c>
      <c r="AG26" s="1">
        <v>507</v>
      </c>
      <c r="AH26" s="1">
        <v>424</v>
      </c>
      <c r="AI26" s="1">
        <v>414</v>
      </c>
      <c r="AJ26" s="1">
        <v>420</v>
      </c>
      <c r="AK26" s="1">
        <v>408</v>
      </c>
      <c r="AL26" s="1">
        <v>576</v>
      </c>
      <c r="AM26" s="1">
        <v>562</v>
      </c>
      <c r="AN26" s="1">
        <v>549</v>
      </c>
      <c r="AO26" s="1">
        <v>538</v>
      </c>
      <c r="AP26" s="1">
        <v>430</v>
      </c>
      <c r="AQ26" s="1">
        <v>572</v>
      </c>
      <c r="AR26" s="9">
        <v>558</v>
      </c>
      <c r="AS26" s="9">
        <v>542</v>
      </c>
      <c r="AT26" s="9">
        <v>525</v>
      </c>
      <c r="AU26" s="9">
        <v>554</v>
      </c>
      <c r="AV26" s="9">
        <v>533</v>
      </c>
      <c r="AW26" s="9">
        <v>412</v>
      </c>
      <c r="AX26" s="9">
        <v>440</v>
      </c>
      <c r="AY26" s="9">
        <v>390</v>
      </c>
      <c r="AZ26" s="9">
        <v>386</v>
      </c>
      <c r="BA26" s="9">
        <v>538</v>
      </c>
      <c r="BB26" s="9">
        <v>529</v>
      </c>
      <c r="BC26" s="9">
        <v>530</v>
      </c>
      <c r="BD26" s="9">
        <v>520</v>
      </c>
      <c r="BE26" s="9">
        <v>379</v>
      </c>
      <c r="BF26" s="9">
        <v>491</v>
      </c>
      <c r="BG26" s="9">
        <v>463</v>
      </c>
      <c r="BH26" s="9">
        <v>450</v>
      </c>
      <c r="BI26" s="9">
        <v>445</v>
      </c>
      <c r="BJ26" s="9">
        <v>448</v>
      </c>
      <c r="BK26" s="9">
        <v>439</v>
      </c>
      <c r="BL26" s="9">
        <v>438</v>
      </c>
      <c r="BM26" s="9">
        <v>433</v>
      </c>
    </row>
    <row r="27" spans="1:65" ht="15">
      <c r="A27" t="s">
        <v>113</v>
      </c>
      <c r="B27" s="1">
        <v>962</v>
      </c>
      <c r="C27" s="1">
        <v>410</v>
      </c>
      <c r="D27" s="1">
        <v>403</v>
      </c>
      <c r="E27" s="1">
        <v>441</v>
      </c>
      <c r="F27" s="1">
        <v>420</v>
      </c>
      <c r="G27" s="1">
        <v>388</v>
      </c>
      <c r="H27" s="1">
        <v>373</v>
      </c>
      <c r="I27" s="1">
        <v>461</v>
      </c>
      <c r="J27" s="1">
        <v>449</v>
      </c>
      <c r="K27" s="1">
        <v>449</v>
      </c>
      <c r="L27" s="1">
        <v>423</v>
      </c>
      <c r="M27" s="1">
        <v>485</v>
      </c>
      <c r="N27" s="1">
        <v>443</v>
      </c>
      <c r="O27" s="1">
        <v>458</v>
      </c>
      <c r="P27" s="1">
        <v>372</v>
      </c>
      <c r="Q27" s="1">
        <v>362</v>
      </c>
      <c r="R27" s="1">
        <v>351</v>
      </c>
      <c r="S27" s="1">
        <v>906</v>
      </c>
      <c r="T27" s="1">
        <v>887</v>
      </c>
      <c r="U27" s="1">
        <v>889</v>
      </c>
      <c r="V27" s="1">
        <v>854</v>
      </c>
      <c r="W27" s="1">
        <v>796</v>
      </c>
      <c r="X27" s="1">
        <v>767</v>
      </c>
      <c r="Y27" s="1">
        <v>756</v>
      </c>
      <c r="Z27" s="1">
        <v>753</v>
      </c>
      <c r="AA27" s="1">
        <v>662</v>
      </c>
      <c r="AB27" s="1">
        <v>641</v>
      </c>
      <c r="AC27" s="1">
        <v>714</v>
      </c>
      <c r="AD27" s="1">
        <v>712</v>
      </c>
      <c r="AE27" s="1">
        <v>555</v>
      </c>
      <c r="AF27" s="1">
        <v>561</v>
      </c>
      <c r="AG27" s="1">
        <v>659</v>
      </c>
      <c r="AH27" s="1">
        <v>556</v>
      </c>
      <c r="AI27" s="1">
        <v>550</v>
      </c>
      <c r="AJ27" s="1">
        <v>564</v>
      </c>
      <c r="AK27" s="1">
        <v>540</v>
      </c>
      <c r="AL27" s="1">
        <v>737</v>
      </c>
      <c r="AM27" s="1">
        <v>731</v>
      </c>
      <c r="AN27" s="1">
        <v>724</v>
      </c>
      <c r="AO27" s="1">
        <v>718</v>
      </c>
      <c r="AP27" s="1">
        <v>544</v>
      </c>
      <c r="AQ27" s="1">
        <v>734</v>
      </c>
      <c r="AR27" s="9">
        <v>720</v>
      </c>
      <c r="AS27" s="9">
        <v>709</v>
      </c>
      <c r="AT27" s="9">
        <v>698</v>
      </c>
      <c r="AU27" s="9">
        <v>714</v>
      </c>
      <c r="AV27" s="9">
        <v>698</v>
      </c>
      <c r="AW27" s="9">
        <v>525</v>
      </c>
      <c r="AX27" s="9">
        <v>565</v>
      </c>
      <c r="AY27" s="9">
        <v>520</v>
      </c>
      <c r="AZ27" s="9">
        <v>512</v>
      </c>
      <c r="BA27" s="9">
        <v>700</v>
      </c>
      <c r="BB27" s="9">
        <v>675</v>
      </c>
      <c r="BC27" s="9">
        <v>672</v>
      </c>
      <c r="BD27" s="9">
        <v>664</v>
      </c>
      <c r="BE27" s="9">
        <v>502</v>
      </c>
      <c r="BF27" s="9">
        <v>654</v>
      </c>
      <c r="BG27" s="9">
        <v>609</v>
      </c>
      <c r="BH27" s="9">
        <v>586</v>
      </c>
      <c r="BI27" s="9">
        <v>586</v>
      </c>
      <c r="BJ27" s="9">
        <v>587</v>
      </c>
      <c r="BK27" s="9">
        <v>581</v>
      </c>
      <c r="BL27" s="9">
        <v>579</v>
      </c>
      <c r="BM27" s="9">
        <v>573</v>
      </c>
    </row>
    <row r="28" spans="1:65" ht="15">
      <c r="A28" t="s">
        <v>114</v>
      </c>
      <c r="B28" s="1">
        <v>4.21</v>
      </c>
      <c r="C28" s="1">
        <v>5.18</v>
      </c>
      <c r="D28" s="1">
        <v>5.19</v>
      </c>
      <c r="E28" s="1">
        <v>4.99</v>
      </c>
      <c r="F28" s="1">
        <v>5.09</v>
      </c>
      <c r="G28" s="1">
        <v>5.37</v>
      </c>
      <c r="H28" s="1">
        <v>5.61</v>
      </c>
      <c r="I28" s="1">
        <v>4.87</v>
      </c>
      <c r="J28" s="9">
        <v>4.74</v>
      </c>
      <c r="K28" s="9">
        <v>4.82</v>
      </c>
      <c r="L28" s="9">
        <v>5.04</v>
      </c>
      <c r="M28" s="9">
        <v>4.47</v>
      </c>
      <c r="N28" s="1">
        <v>4.75</v>
      </c>
      <c r="O28" s="1">
        <v>4.66</v>
      </c>
      <c r="P28" s="1">
        <v>5.56</v>
      </c>
      <c r="Q28" s="1">
        <v>5.58</v>
      </c>
      <c r="R28" s="1">
        <v>5.55</v>
      </c>
      <c r="S28" s="1">
        <v>4.75</v>
      </c>
      <c r="T28" s="1">
        <v>5.18</v>
      </c>
      <c r="U28" s="1">
        <v>5.83</v>
      </c>
      <c r="V28" s="1">
        <v>5.87</v>
      </c>
      <c r="W28" s="1">
        <v>3.93</v>
      </c>
      <c r="X28" s="1">
        <v>4.34</v>
      </c>
      <c r="Y28" s="1">
        <v>4.46</v>
      </c>
      <c r="Z28" s="1">
        <v>4.86</v>
      </c>
      <c r="AA28" s="1">
        <v>4.94</v>
      </c>
      <c r="AB28" s="1">
        <v>5.5</v>
      </c>
      <c r="AC28" s="1">
        <v>4.71</v>
      </c>
      <c r="AD28" s="1">
        <v>4.86</v>
      </c>
      <c r="AE28" s="1">
        <v>5.55</v>
      </c>
      <c r="AF28" s="1">
        <v>6.22</v>
      </c>
      <c r="AG28" s="1">
        <v>4.3</v>
      </c>
      <c r="AH28" s="1">
        <v>4.88</v>
      </c>
      <c r="AI28" s="1">
        <v>4.95</v>
      </c>
      <c r="AJ28" s="1">
        <v>4.39</v>
      </c>
      <c r="AK28" s="1">
        <v>5.14</v>
      </c>
      <c r="AL28" s="1">
        <v>5</v>
      </c>
      <c r="AM28" s="1">
        <v>5.17</v>
      </c>
      <c r="AN28" s="1">
        <v>5.33</v>
      </c>
      <c r="AO28" s="1">
        <v>5.48</v>
      </c>
      <c r="AP28" s="1">
        <v>6.56</v>
      </c>
      <c r="AQ28" s="1">
        <v>5.42</v>
      </c>
      <c r="AR28" s="9">
        <v>5.53</v>
      </c>
      <c r="AS28" s="9">
        <v>5.63</v>
      </c>
      <c r="AT28" s="9">
        <v>5.73</v>
      </c>
      <c r="AU28" s="9">
        <v>4.2</v>
      </c>
      <c r="AV28" s="9">
        <v>4.28</v>
      </c>
      <c r="AW28" s="9">
        <v>6.5</v>
      </c>
      <c r="AX28" s="9">
        <v>5.87</v>
      </c>
      <c r="AY28" s="9">
        <v>7.04</v>
      </c>
      <c r="AZ28" s="9">
        <v>7.52</v>
      </c>
      <c r="BA28" s="9">
        <v>4.2</v>
      </c>
      <c r="BB28" s="9">
        <v>4.42</v>
      </c>
      <c r="BC28" s="9">
        <v>4.39</v>
      </c>
      <c r="BD28" s="9">
        <v>4.65</v>
      </c>
      <c r="BE28" s="9">
        <v>7.68</v>
      </c>
      <c r="BF28" s="9">
        <v>3.34</v>
      </c>
      <c r="BG28" s="9">
        <v>4.07</v>
      </c>
      <c r="BH28" s="9">
        <v>4.32</v>
      </c>
      <c r="BI28" s="9">
        <v>4.58</v>
      </c>
      <c r="BJ28" s="9">
        <v>4.06</v>
      </c>
      <c r="BK28" s="9">
        <v>4.74</v>
      </c>
      <c r="BL28" s="9">
        <v>4.71</v>
      </c>
      <c r="BM28" s="9">
        <v>4.87</v>
      </c>
    </row>
    <row r="29" spans="1:65" ht="15">
      <c r="A29" t="s">
        <v>115</v>
      </c>
      <c r="B29" s="1">
        <v>1.99</v>
      </c>
      <c r="C29" s="1">
        <v>2.45</v>
      </c>
      <c r="D29" s="1">
        <v>2.47</v>
      </c>
      <c r="E29" s="1">
        <v>2.37</v>
      </c>
      <c r="F29" s="1">
        <v>2.37</v>
      </c>
      <c r="G29" s="1">
        <v>2.44</v>
      </c>
      <c r="H29" s="1">
        <v>2.63</v>
      </c>
      <c r="I29" s="1">
        <v>2.34</v>
      </c>
      <c r="J29" s="1">
        <v>2.17</v>
      </c>
      <c r="K29" s="1">
        <v>2.25</v>
      </c>
      <c r="L29" s="1">
        <v>2.33</v>
      </c>
      <c r="M29" s="1">
        <v>2.11</v>
      </c>
      <c r="N29" s="1">
        <v>2.16</v>
      </c>
      <c r="O29" s="1">
        <v>2.2</v>
      </c>
      <c r="P29" s="1">
        <v>2.63</v>
      </c>
      <c r="Q29" s="1">
        <v>2.67</v>
      </c>
      <c r="R29" s="1">
        <v>2.52</v>
      </c>
      <c r="S29" s="1">
        <v>2.13</v>
      </c>
      <c r="T29" s="1">
        <v>2.35</v>
      </c>
      <c r="U29" s="1">
        <v>2.73</v>
      </c>
      <c r="V29" s="1">
        <v>2.94</v>
      </c>
      <c r="W29" s="1">
        <v>1.78</v>
      </c>
      <c r="X29" s="1">
        <v>1.9500000000000002</v>
      </c>
      <c r="Y29" s="1">
        <v>1.99</v>
      </c>
      <c r="Z29" s="1">
        <v>2.11</v>
      </c>
      <c r="AA29" s="1">
        <v>2.34</v>
      </c>
      <c r="AB29" s="1">
        <v>2.52</v>
      </c>
      <c r="AC29" s="1">
        <v>2.13</v>
      </c>
      <c r="AD29" s="1">
        <v>2.18</v>
      </c>
      <c r="AE29" s="1">
        <v>2.82</v>
      </c>
      <c r="AF29" s="1">
        <v>3.11</v>
      </c>
      <c r="AG29" s="1">
        <v>2.11</v>
      </c>
      <c r="AH29" s="1">
        <v>2.41</v>
      </c>
      <c r="AI29" s="1">
        <v>2.51</v>
      </c>
      <c r="AJ29" s="1">
        <v>2.21</v>
      </c>
      <c r="AK29" s="1">
        <v>2.43</v>
      </c>
      <c r="AL29" s="1">
        <v>2.29</v>
      </c>
      <c r="AM29" s="1">
        <v>2.35</v>
      </c>
      <c r="AN29" s="1">
        <v>2.3</v>
      </c>
      <c r="AO29" s="1">
        <v>2.46</v>
      </c>
      <c r="AP29" s="1">
        <v>3.25</v>
      </c>
      <c r="AQ29" s="1">
        <v>2.39</v>
      </c>
      <c r="AR29" s="9">
        <v>2.4</v>
      </c>
      <c r="AS29" s="9">
        <v>2.41</v>
      </c>
      <c r="AT29" s="9">
        <v>2.42</v>
      </c>
      <c r="AU29" s="9">
        <v>1.87</v>
      </c>
      <c r="AV29" s="9">
        <v>1.89</v>
      </c>
      <c r="AW29" s="9">
        <v>3.23</v>
      </c>
      <c r="AX29" s="9">
        <v>3</v>
      </c>
      <c r="AY29" s="9">
        <v>3.42</v>
      </c>
      <c r="AZ29" s="9">
        <v>3.53</v>
      </c>
      <c r="BA29" s="9">
        <v>1.88</v>
      </c>
      <c r="BB29" s="9">
        <v>1.9</v>
      </c>
      <c r="BC29" s="9">
        <v>1.89</v>
      </c>
      <c r="BD29" s="9">
        <v>1.92</v>
      </c>
      <c r="BE29" s="9">
        <v>3.64</v>
      </c>
      <c r="BF29" s="9">
        <v>1.6</v>
      </c>
      <c r="BG29" s="9">
        <v>1.77</v>
      </c>
      <c r="BH29" s="9">
        <v>1.83</v>
      </c>
      <c r="BI29" s="9">
        <v>1.94</v>
      </c>
      <c r="BJ29" s="9">
        <v>1.77</v>
      </c>
      <c r="BK29" s="9">
        <v>2.1</v>
      </c>
      <c r="BL29" s="9">
        <v>2.07</v>
      </c>
      <c r="BM29" s="9">
        <v>2.21</v>
      </c>
    </row>
    <row r="30" spans="1:65" ht="15">
      <c r="A30" t="s">
        <v>116</v>
      </c>
      <c r="B30" s="1">
        <v>2066</v>
      </c>
      <c r="C30" s="1">
        <v>1994</v>
      </c>
      <c r="D30" s="1">
        <v>1950</v>
      </c>
      <c r="E30" s="1">
        <v>2141</v>
      </c>
      <c r="F30" s="1">
        <v>2000</v>
      </c>
      <c r="G30" s="1">
        <v>1922</v>
      </c>
      <c r="H30" s="1">
        <v>1900</v>
      </c>
      <c r="I30" s="1">
        <v>2186</v>
      </c>
      <c r="J30" s="1">
        <v>2169</v>
      </c>
      <c r="K30" s="1">
        <v>2545</v>
      </c>
      <c r="L30" s="1">
        <v>2005</v>
      </c>
      <c r="M30" s="1">
        <v>2300</v>
      </c>
      <c r="N30" s="1">
        <v>1929</v>
      </c>
      <c r="O30" s="1">
        <v>2531</v>
      </c>
      <c r="P30" s="1">
        <v>1865</v>
      </c>
      <c r="Q30" s="1">
        <v>1843</v>
      </c>
      <c r="R30" s="1">
        <v>1820</v>
      </c>
      <c r="S30" s="1">
        <v>2130</v>
      </c>
      <c r="T30" s="1">
        <v>1939</v>
      </c>
      <c r="U30" s="1">
        <v>1886</v>
      </c>
      <c r="V30" s="1">
        <v>1830</v>
      </c>
      <c r="W30" s="1">
        <v>2524</v>
      </c>
      <c r="X30" s="1">
        <v>2144</v>
      </c>
      <c r="Y30" s="1">
        <v>2125</v>
      </c>
      <c r="Z30" s="1">
        <v>1940</v>
      </c>
      <c r="AA30" s="1">
        <v>2011</v>
      </c>
      <c r="AB30" s="1">
        <v>1794</v>
      </c>
      <c r="AC30" s="1">
        <v>2022</v>
      </c>
      <c r="AD30" s="1">
        <v>2005</v>
      </c>
      <c r="AE30" s="1">
        <v>1839</v>
      </c>
      <c r="AF30" s="1">
        <v>1687</v>
      </c>
      <c r="AG30" s="1">
        <v>2321</v>
      </c>
      <c r="AH30" s="1">
        <v>2086</v>
      </c>
      <c r="AI30" s="1">
        <v>2049</v>
      </c>
      <c r="AJ30" s="1">
        <v>2297</v>
      </c>
      <c r="AK30" s="1">
        <v>1968</v>
      </c>
      <c r="AL30" s="1">
        <v>2017</v>
      </c>
      <c r="AM30" s="1">
        <v>1938</v>
      </c>
      <c r="AN30" s="1">
        <v>1855</v>
      </c>
      <c r="AO30" s="1">
        <v>1815</v>
      </c>
      <c r="AP30" s="1">
        <v>1633</v>
      </c>
      <c r="AQ30" s="1">
        <v>1801</v>
      </c>
      <c r="AR30" s="9">
        <v>1739</v>
      </c>
      <c r="AS30" s="9">
        <v>1682</v>
      </c>
      <c r="AT30" s="9">
        <v>1616</v>
      </c>
      <c r="AU30" s="9">
        <v>1787</v>
      </c>
      <c r="AV30" s="9">
        <v>1739</v>
      </c>
      <c r="AW30" s="9">
        <v>1638</v>
      </c>
      <c r="AX30" s="9">
        <v>1816</v>
      </c>
      <c r="AY30" s="9">
        <v>1529</v>
      </c>
      <c r="AZ30" s="9">
        <v>1477</v>
      </c>
      <c r="BA30" s="9">
        <v>1808</v>
      </c>
      <c r="BB30" s="9">
        <v>1636</v>
      </c>
      <c r="BC30" s="9">
        <v>1645</v>
      </c>
      <c r="BD30" s="9">
        <v>1578</v>
      </c>
      <c r="BE30" s="9">
        <v>1499</v>
      </c>
      <c r="BF30" s="9">
        <v>1573</v>
      </c>
      <c r="BG30" s="9">
        <v>1413</v>
      </c>
      <c r="BH30" s="9">
        <v>1350</v>
      </c>
      <c r="BI30" s="9">
        <v>1339</v>
      </c>
      <c r="BJ30" s="9">
        <v>1416</v>
      </c>
      <c r="BK30" s="9">
        <v>1282</v>
      </c>
      <c r="BL30" s="9">
        <v>1335</v>
      </c>
      <c r="BM30" s="9">
        <v>1314</v>
      </c>
    </row>
    <row r="31" spans="1:65" ht="15">
      <c r="A31" t="s">
        <v>117</v>
      </c>
      <c r="B31" s="1">
        <v>1513</v>
      </c>
      <c r="C31" s="1">
        <v>1320</v>
      </c>
      <c r="D31" s="1">
        <v>1297</v>
      </c>
      <c r="E31" s="1">
        <v>1425</v>
      </c>
      <c r="F31" s="1">
        <v>1380</v>
      </c>
      <c r="G31" s="1">
        <v>1273</v>
      </c>
      <c r="H31" s="1">
        <v>1250</v>
      </c>
      <c r="I31" s="1">
        <v>1475</v>
      </c>
      <c r="J31" s="8">
        <v>1464</v>
      </c>
      <c r="K31" s="8">
        <v>1418</v>
      </c>
      <c r="L31" s="8">
        <v>1367</v>
      </c>
      <c r="M31" s="8">
        <v>1564</v>
      </c>
      <c r="N31" s="1">
        <v>1390</v>
      </c>
      <c r="O31" s="1">
        <v>1409</v>
      </c>
      <c r="P31" s="1">
        <v>1261</v>
      </c>
      <c r="Q31" s="1">
        <v>1250</v>
      </c>
      <c r="R31" s="1">
        <v>1239</v>
      </c>
      <c r="S31" s="1">
        <v>1478</v>
      </c>
      <c r="T31" s="1">
        <v>1339</v>
      </c>
      <c r="U31" s="1">
        <v>1317</v>
      </c>
      <c r="V31" s="1">
        <v>1290</v>
      </c>
      <c r="W31" s="1">
        <v>1775</v>
      </c>
      <c r="X31" s="1">
        <v>1520</v>
      </c>
      <c r="Y31" s="1">
        <v>1458</v>
      </c>
      <c r="Z31" s="1">
        <v>1382</v>
      </c>
      <c r="AA31" s="1">
        <v>1371</v>
      </c>
      <c r="AB31" s="1">
        <v>1209</v>
      </c>
      <c r="AC31" s="1">
        <v>1397</v>
      </c>
      <c r="AD31" s="1">
        <v>1397</v>
      </c>
      <c r="AE31" s="1">
        <v>1202</v>
      </c>
      <c r="AF31" s="1">
        <v>1056</v>
      </c>
      <c r="AG31" s="1">
        <v>1572</v>
      </c>
      <c r="AH31" s="1">
        <v>1371</v>
      </c>
      <c r="AI31" s="1">
        <v>1373</v>
      </c>
      <c r="AJ31" s="1">
        <v>1551</v>
      </c>
      <c r="AK31" s="1">
        <v>1306</v>
      </c>
      <c r="AL31" s="1">
        <v>1360</v>
      </c>
      <c r="AM31" s="1">
        <v>1306</v>
      </c>
      <c r="AN31" s="1">
        <v>1269</v>
      </c>
      <c r="AO31" s="1">
        <v>1244</v>
      </c>
      <c r="AP31" s="1">
        <v>1024</v>
      </c>
      <c r="AQ31" s="1">
        <v>1251</v>
      </c>
      <c r="AR31" s="9">
        <v>1228</v>
      </c>
      <c r="AS31" s="9">
        <v>1206</v>
      </c>
      <c r="AT31" s="9">
        <v>1189</v>
      </c>
      <c r="AU31" s="9">
        <v>1161</v>
      </c>
      <c r="AV31" s="9">
        <v>1136</v>
      </c>
      <c r="AW31" s="9">
        <v>1035</v>
      </c>
      <c r="AX31" s="9">
        <v>1153</v>
      </c>
      <c r="AY31" s="9">
        <v>949</v>
      </c>
      <c r="AZ31" s="9">
        <v>937</v>
      </c>
      <c r="BA31" s="9">
        <v>1203</v>
      </c>
      <c r="BB31" s="9">
        <v>1111</v>
      </c>
      <c r="BC31" s="9">
        <v>1115</v>
      </c>
      <c r="BD31" s="9">
        <v>1062</v>
      </c>
      <c r="BE31" s="9">
        <v>916</v>
      </c>
      <c r="BF31" s="9">
        <v>1197</v>
      </c>
      <c r="BG31" s="9">
        <v>1080</v>
      </c>
      <c r="BH31" s="9">
        <v>1012</v>
      </c>
      <c r="BI31" s="9">
        <v>980</v>
      </c>
      <c r="BJ31" s="9">
        <v>1051</v>
      </c>
      <c r="BK31" s="9">
        <v>975</v>
      </c>
      <c r="BL31" s="9">
        <v>996</v>
      </c>
      <c r="BM31" s="9">
        <v>956</v>
      </c>
    </row>
    <row r="32" spans="1:65" ht="15">
      <c r="A32" t="s">
        <v>118</v>
      </c>
      <c r="B32" s="1">
        <v>51.61</v>
      </c>
      <c r="C32" s="1">
        <v>40.99</v>
      </c>
      <c r="D32" s="1">
        <v>40.75</v>
      </c>
      <c r="E32" s="1">
        <v>43.57</v>
      </c>
      <c r="F32" s="1">
        <v>43.57</v>
      </c>
      <c r="G32" s="1">
        <v>38.28</v>
      </c>
      <c r="H32" s="1">
        <v>37.31</v>
      </c>
      <c r="I32" s="1">
        <v>45.15</v>
      </c>
      <c r="J32" s="10">
        <v>44.75</v>
      </c>
      <c r="K32" s="1">
        <v>43.29</v>
      </c>
      <c r="L32" s="1">
        <v>40.59</v>
      </c>
      <c r="M32" s="1">
        <v>46.34</v>
      </c>
      <c r="N32" s="1">
        <v>47.02</v>
      </c>
      <c r="O32" s="1">
        <v>44.87</v>
      </c>
      <c r="P32" s="1">
        <v>37</v>
      </c>
      <c r="Q32" s="1">
        <v>36.75</v>
      </c>
      <c r="R32" s="1">
        <v>35.9</v>
      </c>
      <c r="S32" s="1">
        <v>42.14</v>
      </c>
      <c r="T32" s="1">
        <v>39.88</v>
      </c>
      <c r="U32" s="1">
        <v>37</v>
      </c>
      <c r="V32" s="1">
        <v>34.6</v>
      </c>
      <c r="W32" s="1">
        <v>54.99</v>
      </c>
      <c r="X32" s="1">
        <v>48.44</v>
      </c>
      <c r="Y32" s="1">
        <v>45.5</v>
      </c>
      <c r="Z32" s="1">
        <v>41.1</v>
      </c>
      <c r="AA32" s="1">
        <v>42.79</v>
      </c>
      <c r="AB32" s="1">
        <v>38.52</v>
      </c>
      <c r="AC32" s="1">
        <v>43.02</v>
      </c>
      <c r="AD32" s="1">
        <v>40.05</v>
      </c>
      <c r="AE32" s="1">
        <v>37.86</v>
      </c>
      <c r="AF32" s="1">
        <v>36.02</v>
      </c>
      <c r="AG32" s="1">
        <v>50.02</v>
      </c>
      <c r="AH32" s="1">
        <v>45.49</v>
      </c>
      <c r="AI32" s="1">
        <v>41.88</v>
      </c>
      <c r="AJ32" s="1">
        <v>49.5</v>
      </c>
      <c r="AK32" s="1">
        <v>40.67</v>
      </c>
      <c r="AL32" s="1">
        <v>38.77</v>
      </c>
      <c r="AM32" s="1">
        <v>37.47</v>
      </c>
      <c r="AN32" s="1">
        <v>36.31</v>
      </c>
      <c r="AO32" s="1">
        <v>34.78</v>
      </c>
      <c r="AP32" s="1">
        <v>31.83</v>
      </c>
      <c r="AQ32" s="1">
        <v>33.9</v>
      </c>
      <c r="AR32" s="9">
        <v>33.19</v>
      </c>
      <c r="AS32" s="9">
        <v>32.45</v>
      </c>
      <c r="AT32" s="9">
        <v>31.72</v>
      </c>
      <c r="AU32" s="9">
        <v>33.05</v>
      </c>
      <c r="AV32" s="9">
        <v>32.52</v>
      </c>
      <c r="AW32" s="9">
        <v>31.22</v>
      </c>
      <c r="AX32" s="9">
        <v>36.41</v>
      </c>
      <c r="AY32" s="9">
        <v>29.68</v>
      </c>
      <c r="AZ32" s="9">
        <v>28.83</v>
      </c>
      <c r="BA32" s="9">
        <v>32.62</v>
      </c>
      <c r="BB32" s="9">
        <v>31.23</v>
      </c>
      <c r="BC32" s="9">
        <v>31.21</v>
      </c>
      <c r="BD32" s="9">
        <v>30.76</v>
      </c>
      <c r="BE32" s="9">
        <v>29.41</v>
      </c>
      <c r="BF32" s="9">
        <v>34.66</v>
      </c>
      <c r="BG32" s="9">
        <v>32.64</v>
      </c>
      <c r="BH32" s="9">
        <v>32</v>
      </c>
      <c r="BI32" s="9">
        <v>30.02</v>
      </c>
      <c r="BJ32" s="9">
        <v>35.02</v>
      </c>
      <c r="BK32" s="9">
        <v>29.31</v>
      </c>
      <c r="BL32" s="9">
        <v>30.73</v>
      </c>
      <c r="BM32" s="9">
        <v>30.37</v>
      </c>
    </row>
    <row r="33" spans="1:65" ht="15">
      <c r="A33" t="s">
        <v>119</v>
      </c>
      <c r="B33" s="1">
        <v>67.57</v>
      </c>
      <c r="C33" s="1">
        <v>64.5</v>
      </c>
      <c r="D33" s="1">
        <v>63.43</v>
      </c>
      <c r="E33" s="1">
        <v>63.65</v>
      </c>
      <c r="F33" s="1">
        <v>62.52</v>
      </c>
      <c r="G33" s="1">
        <v>60.59</v>
      </c>
      <c r="H33" s="1">
        <v>60.96</v>
      </c>
      <c r="I33" s="1">
        <v>64.73</v>
      </c>
      <c r="J33" s="1">
        <v>62.9</v>
      </c>
      <c r="K33" s="1">
        <v>64.85</v>
      </c>
      <c r="L33" s="1">
        <v>62.95</v>
      </c>
      <c r="M33" s="1">
        <v>65.68</v>
      </c>
      <c r="N33" s="1">
        <v>65.36</v>
      </c>
      <c r="O33" s="1">
        <v>64.27</v>
      </c>
      <c r="P33" s="1">
        <v>58</v>
      </c>
      <c r="Q33" s="1">
        <v>56</v>
      </c>
      <c r="R33" s="1">
        <v>54</v>
      </c>
      <c r="S33" s="1">
        <v>63.14</v>
      </c>
      <c r="T33" s="1">
        <v>59.21</v>
      </c>
      <c r="U33" s="1">
        <v>61</v>
      </c>
      <c r="V33" s="1">
        <v>58.65</v>
      </c>
      <c r="W33" s="1">
        <v>69.85</v>
      </c>
      <c r="X33" s="1">
        <v>68.54</v>
      </c>
      <c r="Y33" s="1">
        <v>67.3</v>
      </c>
      <c r="Z33" s="1">
        <v>64.4</v>
      </c>
      <c r="AA33" s="1">
        <v>62.64</v>
      </c>
      <c r="AB33" s="1">
        <v>58.93</v>
      </c>
      <c r="AC33" s="1">
        <v>63.51</v>
      </c>
      <c r="AD33" s="1">
        <v>65.86</v>
      </c>
      <c r="AE33" s="1">
        <v>62.49</v>
      </c>
      <c r="AF33" s="1">
        <v>59.46</v>
      </c>
      <c r="AG33" s="1">
        <v>65.19</v>
      </c>
      <c r="AH33" s="1">
        <v>63.11</v>
      </c>
      <c r="AI33" s="1">
        <v>60.74</v>
      </c>
      <c r="AJ33" s="1">
        <v>67.56</v>
      </c>
      <c r="AK33" s="1">
        <v>62.62</v>
      </c>
      <c r="AL33" s="1">
        <v>65.33</v>
      </c>
      <c r="AM33" s="1">
        <v>64.72</v>
      </c>
      <c r="AN33" s="1">
        <v>63.13</v>
      </c>
      <c r="AO33" s="1">
        <v>63.86</v>
      </c>
      <c r="AP33" s="1">
        <v>58.56</v>
      </c>
      <c r="AQ33" s="1">
        <v>65.49</v>
      </c>
      <c r="AR33" s="9">
        <v>64.39</v>
      </c>
      <c r="AS33" s="9">
        <v>63.3</v>
      </c>
      <c r="AT33" s="9">
        <v>62.2</v>
      </c>
      <c r="AU33" s="9">
        <v>63.16</v>
      </c>
      <c r="AV33" s="9">
        <v>61.77</v>
      </c>
      <c r="AW33" s="9">
        <v>53.41</v>
      </c>
      <c r="AX33" s="9">
        <v>60.94</v>
      </c>
      <c r="AY33" s="9">
        <v>51.59</v>
      </c>
      <c r="AZ33" s="9">
        <v>50.36</v>
      </c>
      <c r="BA33" s="9">
        <v>58.93</v>
      </c>
      <c r="BB33" s="9">
        <v>57.21</v>
      </c>
      <c r="BC33" s="9">
        <v>57.31</v>
      </c>
      <c r="BD33" s="9">
        <v>56.16</v>
      </c>
      <c r="BE33" s="9">
        <v>51.29</v>
      </c>
      <c r="BF33" s="9">
        <v>58.25</v>
      </c>
      <c r="BG33" s="9">
        <v>55</v>
      </c>
      <c r="BH33" s="9">
        <v>54</v>
      </c>
      <c r="BI33" s="9">
        <v>52.88</v>
      </c>
      <c r="BJ33" s="9">
        <v>58.24</v>
      </c>
      <c r="BK33" s="9">
        <v>52.06</v>
      </c>
      <c r="BL33" s="9">
        <v>57.32</v>
      </c>
      <c r="BM33" s="9">
        <v>56.47</v>
      </c>
    </row>
    <row r="34" spans="1:65" ht="15">
      <c r="A34" t="s">
        <v>120</v>
      </c>
      <c r="B34" s="6">
        <v>0.005543981481481481</v>
      </c>
      <c r="C34" s="6">
        <v>0.006493055555555556</v>
      </c>
      <c r="D34" s="7" t="s">
        <v>121</v>
      </c>
      <c r="E34" s="6">
        <v>0.0059375</v>
      </c>
      <c r="F34" s="7" t="s">
        <v>122</v>
      </c>
      <c r="G34" s="6">
        <v>0.006122685185185186</v>
      </c>
      <c r="H34" s="7" t="s">
        <v>123</v>
      </c>
      <c r="I34" s="6">
        <v>0.004872685185185186</v>
      </c>
      <c r="J34" s="6">
        <v>0.004803240740740741</v>
      </c>
      <c r="K34" s="6">
        <v>0.005138888888888889</v>
      </c>
      <c r="L34" s="6">
        <v>0.004861111111111111</v>
      </c>
      <c r="M34" s="6">
        <v>0.004629629629629629</v>
      </c>
      <c r="N34" s="7" t="s">
        <v>124</v>
      </c>
      <c r="O34" s="7" t="s">
        <v>125</v>
      </c>
      <c r="P34" s="6">
        <v>0.0037037037037037034</v>
      </c>
      <c r="Q34" s="6">
        <v>0.003645833333333333</v>
      </c>
      <c r="R34" s="7" t="s">
        <v>126</v>
      </c>
      <c r="S34" s="6">
        <v>0.003287037037037037</v>
      </c>
      <c r="T34" s="6">
        <v>0.0030671296296296297</v>
      </c>
      <c r="U34" s="6">
        <v>0.002928240740740741</v>
      </c>
      <c r="V34" s="7" t="s">
        <v>127</v>
      </c>
      <c r="W34" s="6">
        <v>0.011064814814814814</v>
      </c>
      <c r="X34" s="6">
        <v>0.008391203703703703</v>
      </c>
      <c r="Y34" s="6">
        <v>0.008171296296296296</v>
      </c>
      <c r="Z34" s="6">
        <v>0.007534722222222222</v>
      </c>
      <c r="AA34" s="6">
        <v>0.007476851851851852</v>
      </c>
      <c r="AB34" s="6">
        <v>0.006574074074074074</v>
      </c>
      <c r="AC34" s="6">
        <v>0.00724537037037037</v>
      </c>
      <c r="AD34" s="6">
        <v>0.0070023148148148145</v>
      </c>
      <c r="AE34" s="6">
        <v>0.006921296296296297</v>
      </c>
      <c r="AF34" s="6">
        <v>0.006168981481481481</v>
      </c>
      <c r="AG34" s="6">
        <v>0.008136574074074074</v>
      </c>
      <c r="AH34" s="6">
        <v>0.007303240740740741</v>
      </c>
      <c r="AI34" s="6">
        <v>0.006979166666666667</v>
      </c>
      <c r="AJ34" s="6">
        <v>0.00542824074074074</v>
      </c>
      <c r="AK34" s="6">
        <v>0.0043287037037037035</v>
      </c>
      <c r="AL34" s="6">
        <v>0.0052430555555555555</v>
      </c>
      <c r="AM34" s="6">
        <v>0.0050578703703703706</v>
      </c>
      <c r="AN34" s="6">
        <v>0.004861111111111111</v>
      </c>
      <c r="AO34" s="6">
        <v>0.00474537037037037</v>
      </c>
      <c r="AP34" s="6">
        <v>0.004641203703703704</v>
      </c>
      <c r="AQ34" s="6">
        <v>0.004664351851851852</v>
      </c>
      <c r="AR34" s="6">
        <v>0.004525462962962963</v>
      </c>
      <c r="AS34" s="6">
        <v>0.004386574074074074</v>
      </c>
      <c r="AT34" s="6">
        <v>0.004247685185185185</v>
      </c>
      <c r="AU34" s="6">
        <v>0.003796296296296296</v>
      </c>
      <c r="AV34" s="6">
        <v>0.003645833333333333</v>
      </c>
      <c r="AW34" s="6">
        <v>0.0035763888888888885</v>
      </c>
      <c r="AX34" s="6">
        <v>0.005277777777777777</v>
      </c>
      <c r="AY34" s="6">
        <v>0.003275462962962963</v>
      </c>
      <c r="AZ34" s="6">
        <v>0.0030787037037037037</v>
      </c>
      <c r="BA34" s="6">
        <v>0.002928240740740741</v>
      </c>
      <c r="BB34" s="6">
        <v>0.0027314814814814814</v>
      </c>
      <c r="BC34" s="6">
        <v>0.0027314814814814814</v>
      </c>
      <c r="BD34" s="6">
        <v>0.002627314814814815</v>
      </c>
      <c r="BE34" s="6">
        <v>0.002361111111111111</v>
      </c>
      <c r="BF34" s="6">
        <v>0.003136574074074074</v>
      </c>
      <c r="BG34" s="6">
        <v>0.002800925925925926</v>
      </c>
      <c r="BH34" s="6">
        <v>0.0026851851851851854</v>
      </c>
      <c r="BI34" s="6">
        <v>0.0025694444444444445</v>
      </c>
      <c r="BJ34" s="6">
        <v>0.0022800925925925927</v>
      </c>
      <c r="BK34" s="6">
        <v>0.002511574074074074</v>
      </c>
      <c r="BL34" s="6">
        <v>0.0021296296296296298</v>
      </c>
      <c r="BM34" s="6">
        <v>0.0020717592592592593</v>
      </c>
    </row>
    <row r="35" spans="1:65" ht="15">
      <c r="A35" t="s">
        <v>128</v>
      </c>
      <c r="B35" s="1">
        <v>156</v>
      </c>
      <c r="C35" s="1">
        <v>158</v>
      </c>
      <c r="D35" s="1">
        <v>160.8</v>
      </c>
      <c r="E35" s="1">
        <v>171.4</v>
      </c>
      <c r="F35" s="1">
        <v>178</v>
      </c>
      <c r="G35" s="1">
        <v>172.2</v>
      </c>
      <c r="H35" s="1">
        <v>180.3</v>
      </c>
      <c r="I35" s="1">
        <v>169.9</v>
      </c>
      <c r="J35" s="8">
        <v>170.5</v>
      </c>
      <c r="K35" s="8">
        <v>181.2</v>
      </c>
      <c r="L35" s="8">
        <v>182.9</v>
      </c>
      <c r="M35" s="8">
        <v>175.9</v>
      </c>
      <c r="N35" s="1">
        <v>174.95</v>
      </c>
      <c r="O35" s="1">
        <v>182</v>
      </c>
      <c r="P35" s="1">
        <v>197.5</v>
      </c>
      <c r="Q35" s="1">
        <v>200</v>
      </c>
      <c r="R35" s="1">
        <v>202</v>
      </c>
      <c r="S35" s="1">
        <v>184.4</v>
      </c>
      <c r="T35" s="1">
        <v>187.9</v>
      </c>
      <c r="U35" s="1">
        <v>192</v>
      </c>
      <c r="V35" s="1">
        <v>193</v>
      </c>
      <c r="W35" s="1">
        <v>105</v>
      </c>
      <c r="X35" s="1">
        <v>121</v>
      </c>
      <c r="Y35" s="1">
        <v>121</v>
      </c>
      <c r="Z35" s="1">
        <v>130</v>
      </c>
      <c r="AA35" s="1">
        <v>145</v>
      </c>
      <c r="AB35" s="1">
        <v>160</v>
      </c>
      <c r="AC35" s="1">
        <v>144</v>
      </c>
      <c r="AD35" s="1">
        <v>147</v>
      </c>
      <c r="AE35" s="1">
        <v>171</v>
      </c>
      <c r="AF35" s="1">
        <v>182</v>
      </c>
      <c r="AG35" s="1">
        <v>127</v>
      </c>
      <c r="AH35" s="1">
        <v>147</v>
      </c>
      <c r="AI35" s="1">
        <v>158</v>
      </c>
      <c r="AJ35" s="1">
        <v>151</v>
      </c>
      <c r="AK35" s="1">
        <v>172</v>
      </c>
      <c r="AL35" s="1">
        <v>161.3</v>
      </c>
      <c r="AM35" s="1">
        <v>165.2</v>
      </c>
      <c r="AN35" s="1">
        <v>170.2</v>
      </c>
      <c r="AO35" s="1">
        <v>173.1</v>
      </c>
      <c r="AP35" s="1">
        <v>191</v>
      </c>
      <c r="AQ35" s="1">
        <v>178.3</v>
      </c>
      <c r="AR35" s="9">
        <v>181</v>
      </c>
      <c r="AS35" s="9">
        <v>182.8</v>
      </c>
      <c r="AT35" s="9">
        <v>184.8</v>
      </c>
      <c r="AU35" s="9">
        <v>194.7</v>
      </c>
      <c r="AV35" s="9">
        <v>195.5</v>
      </c>
      <c r="AW35" s="9">
        <v>205</v>
      </c>
      <c r="AX35" s="9">
        <v>182</v>
      </c>
      <c r="AY35" s="9">
        <v>209</v>
      </c>
      <c r="AZ35" s="9">
        <v>210</v>
      </c>
      <c r="BA35" s="9">
        <v>197.8</v>
      </c>
      <c r="BB35" s="9">
        <v>198.4</v>
      </c>
      <c r="BC35" s="9">
        <v>198.6</v>
      </c>
      <c r="BD35" s="9">
        <v>198.6</v>
      </c>
      <c r="BE35" s="9">
        <v>209</v>
      </c>
      <c r="BF35" s="9">
        <v>190.1</v>
      </c>
      <c r="BG35" s="9">
        <v>196</v>
      </c>
      <c r="BH35" s="9">
        <v>198.1</v>
      </c>
      <c r="BI35" s="9">
        <v>201.7</v>
      </c>
      <c r="BJ35" s="9">
        <v>196.6</v>
      </c>
      <c r="BK35" s="9">
        <v>202.8</v>
      </c>
      <c r="BL35" s="9">
        <v>201.1</v>
      </c>
      <c r="BM35" s="9">
        <v>201.9</v>
      </c>
    </row>
    <row r="36" spans="1:65" ht="15">
      <c r="A36" t="s">
        <v>129</v>
      </c>
      <c r="B36" s="1">
        <v>53</v>
      </c>
      <c r="C36" s="1">
        <v>58.1</v>
      </c>
      <c r="D36" s="1">
        <v>59.9</v>
      </c>
      <c r="E36" s="1">
        <v>57.8</v>
      </c>
      <c r="F36" s="1">
        <v>59.3</v>
      </c>
      <c r="G36" s="1">
        <v>64.2</v>
      </c>
      <c r="H36" s="1">
        <v>67.2</v>
      </c>
      <c r="I36" s="1">
        <v>57.5</v>
      </c>
      <c r="J36" s="8">
        <v>56.7</v>
      </c>
      <c r="K36" s="8">
        <v>63.9</v>
      </c>
      <c r="L36" s="8">
        <v>66.2</v>
      </c>
      <c r="M36" s="8">
        <v>60.5</v>
      </c>
      <c r="N36" s="1">
        <v>58.02</v>
      </c>
      <c r="O36" s="1">
        <v>62.3</v>
      </c>
      <c r="P36" s="1">
        <v>69</v>
      </c>
      <c r="Q36" s="1">
        <v>70.62</v>
      </c>
      <c r="R36" s="1">
        <v>72.4</v>
      </c>
      <c r="S36" s="1">
        <v>63.2</v>
      </c>
      <c r="T36" s="1">
        <v>66</v>
      </c>
      <c r="U36" s="1">
        <v>68</v>
      </c>
      <c r="V36" s="1">
        <v>68.9</v>
      </c>
      <c r="W36" s="1">
        <v>36.7</v>
      </c>
      <c r="X36" s="1">
        <v>44.3</v>
      </c>
      <c r="Y36" s="1">
        <v>45</v>
      </c>
      <c r="Z36" s="1">
        <v>50.4</v>
      </c>
      <c r="AA36" s="1">
        <v>56.1</v>
      </c>
      <c r="AB36" s="1">
        <v>61.5</v>
      </c>
      <c r="AC36" s="1">
        <v>57.3</v>
      </c>
      <c r="AD36" s="1">
        <v>59.2</v>
      </c>
      <c r="AE36" s="1">
        <v>63</v>
      </c>
      <c r="AF36" s="1">
        <v>68</v>
      </c>
      <c r="AG36" s="1">
        <v>47</v>
      </c>
      <c r="AH36" s="1">
        <v>52</v>
      </c>
      <c r="AI36" s="1">
        <v>55</v>
      </c>
      <c r="AJ36" s="1">
        <v>53.7</v>
      </c>
      <c r="AK36" s="1">
        <v>64.7</v>
      </c>
      <c r="AL36" s="1">
        <v>62.5</v>
      </c>
      <c r="AM36" s="1">
        <v>63.5</v>
      </c>
      <c r="AN36" s="1">
        <v>64.2</v>
      </c>
      <c r="AO36" s="1">
        <v>64.7</v>
      </c>
      <c r="AP36" s="1">
        <v>69.7</v>
      </c>
      <c r="AQ36" s="1">
        <v>65.9</v>
      </c>
      <c r="AR36" s="9">
        <v>66.8</v>
      </c>
      <c r="AS36" s="9">
        <v>67.3</v>
      </c>
      <c r="AT36" s="9">
        <v>68.1</v>
      </c>
      <c r="AU36" s="9">
        <v>70.7</v>
      </c>
      <c r="AV36" s="9">
        <v>71.9</v>
      </c>
      <c r="AW36" s="9">
        <v>75</v>
      </c>
      <c r="AX36" s="9">
        <v>65</v>
      </c>
      <c r="AY36" s="9">
        <v>79</v>
      </c>
      <c r="AZ36" s="9">
        <v>83</v>
      </c>
      <c r="BA36" s="9">
        <v>71</v>
      </c>
      <c r="BB36" s="9">
        <v>72.3</v>
      </c>
      <c r="BC36" s="9">
        <v>71.9</v>
      </c>
      <c r="BD36" s="9">
        <v>73.6</v>
      </c>
      <c r="BE36" s="9">
        <v>85</v>
      </c>
      <c r="BF36" s="9">
        <v>69.2</v>
      </c>
      <c r="BG36" s="9">
        <v>71.7</v>
      </c>
      <c r="BH36" s="9">
        <v>74.7</v>
      </c>
      <c r="BI36" s="9">
        <v>75.7</v>
      </c>
      <c r="BJ36" s="9">
        <v>74.4</v>
      </c>
      <c r="BK36" s="9">
        <v>76.5</v>
      </c>
      <c r="BL36" s="9">
        <v>76.4</v>
      </c>
      <c r="BM36" s="9">
        <v>77.3</v>
      </c>
    </row>
    <row r="37" spans="1:65" ht="15">
      <c r="A37" t="s">
        <v>130</v>
      </c>
      <c r="B37" s="1">
        <v>70</v>
      </c>
      <c r="C37" s="1">
        <v>52.7</v>
      </c>
      <c r="D37" s="1">
        <v>51.6</v>
      </c>
      <c r="E37" s="1">
        <v>65.9</v>
      </c>
      <c r="F37" s="1">
        <v>66.9</v>
      </c>
      <c r="G37" s="1">
        <v>56.1</v>
      </c>
      <c r="H37" s="1">
        <v>59.8</v>
      </c>
      <c r="I37" s="1">
        <v>72.3</v>
      </c>
      <c r="J37" s="1">
        <v>74.8</v>
      </c>
      <c r="K37" s="1">
        <v>72.86</v>
      </c>
      <c r="L37" s="1">
        <v>73.05</v>
      </c>
      <c r="M37" s="1">
        <v>74.3</v>
      </c>
      <c r="N37" s="1">
        <v>74.8</v>
      </c>
      <c r="O37" s="1">
        <v>73.5</v>
      </c>
      <c r="P37" s="1">
        <v>71</v>
      </c>
      <c r="Q37" s="1">
        <v>74.31</v>
      </c>
      <c r="R37" s="1">
        <v>75.2</v>
      </c>
      <c r="S37" s="1">
        <v>54.5</v>
      </c>
      <c r="T37" s="1">
        <v>57.54</v>
      </c>
      <c r="U37" s="1">
        <v>60</v>
      </c>
      <c r="V37" s="1">
        <v>62</v>
      </c>
      <c r="W37" s="1">
        <v>35</v>
      </c>
      <c r="X37" s="1">
        <v>38</v>
      </c>
      <c r="Y37" s="1">
        <v>39</v>
      </c>
      <c r="Z37" s="1">
        <v>42</v>
      </c>
      <c r="AA37" s="1">
        <v>49</v>
      </c>
      <c r="AB37" s="1">
        <v>55</v>
      </c>
      <c r="AC37" s="1">
        <v>50</v>
      </c>
      <c r="AD37" s="1">
        <v>52</v>
      </c>
      <c r="AE37" s="1">
        <v>62</v>
      </c>
      <c r="AF37" s="1">
        <v>69</v>
      </c>
      <c r="AG37" s="1">
        <v>45</v>
      </c>
      <c r="AH37" s="1">
        <v>53</v>
      </c>
      <c r="AI37" s="1">
        <v>57</v>
      </c>
      <c r="AJ37" s="1">
        <v>71</v>
      </c>
      <c r="AK37" s="1">
        <v>74</v>
      </c>
      <c r="AL37" s="1">
        <v>71.7</v>
      </c>
      <c r="AM37" s="1">
        <v>73.1</v>
      </c>
      <c r="AN37" s="1">
        <v>73.7</v>
      </c>
      <c r="AO37" s="1">
        <v>74</v>
      </c>
      <c r="AP37" s="1">
        <v>77</v>
      </c>
      <c r="AQ37" s="1">
        <v>73.6</v>
      </c>
      <c r="AR37" s="9">
        <v>73.9</v>
      </c>
      <c r="AS37" s="9">
        <v>74.1</v>
      </c>
      <c r="AT37" s="9">
        <v>74.4</v>
      </c>
      <c r="AU37" s="9">
        <v>69.6</v>
      </c>
      <c r="AV37" s="9">
        <v>69.7</v>
      </c>
      <c r="AW37" s="9">
        <v>76</v>
      </c>
      <c r="AX37" s="9">
        <v>75</v>
      </c>
      <c r="AY37" s="9">
        <v>77</v>
      </c>
      <c r="AZ37" s="9">
        <v>77</v>
      </c>
      <c r="BA37" s="9">
        <v>69.3</v>
      </c>
      <c r="BB37" s="9">
        <v>69.5</v>
      </c>
      <c r="BC37" s="9">
        <v>69.7</v>
      </c>
      <c r="BD37" s="9">
        <v>69.7</v>
      </c>
      <c r="BE37" s="9">
        <v>77</v>
      </c>
      <c r="BF37" s="9">
        <v>63.8</v>
      </c>
      <c r="BG37" s="9">
        <v>65.4</v>
      </c>
      <c r="BH37" s="9">
        <v>67.8</v>
      </c>
      <c r="BI37" s="9">
        <v>68.2</v>
      </c>
      <c r="BJ37" s="9">
        <v>68.6</v>
      </c>
      <c r="BK37" s="9">
        <v>71</v>
      </c>
      <c r="BL37" s="9">
        <v>70.6</v>
      </c>
      <c r="BM37" s="9">
        <v>72.9</v>
      </c>
    </row>
    <row r="38" spans="1:65" ht="15">
      <c r="A38" t="s">
        <v>131</v>
      </c>
      <c r="B38" s="1">
        <v>38</v>
      </c>
      <c r="C38" s="1">
        <v>34.2</v>
      </c>
      <c r="D38" s="1">
        <v>34.9</v>
      </c>
      <c r="E38" s="1">
        <v>41.6</v>
      </c>
      <c r="F38" s="1">
        <v>42.5</v>
      </c>
      <c r="G38" s="1">
        <v>36.4</v>
      </c>
      <c r="H38" s="1">
        <v>37.97</v>
      </c>
      <c r="I38" s="1">
        <v>43.2</v>
      </c>
      <c r="J38" s="1">
        <v>44.8</v>
      </c>
      <c r="K38" s="1">
        <v>42.8</v>
      </c>
      <c r="L38" s="1">
        <v>45.07</v>
      </c>
      <c r="M38" s="1">
        <v>42.6</v>
      </c>
      <c r="N38" s="1">
        <v>43.3</v>
      </c>
      <c r="O38" s="1">
        <v>43.1</v>
      </c>
      <c r="P38" s="1">
        <v>49</v>
      </c>
      <c r="Q38" s="1">
        <v>51.66</v>
      </c>
      <c r="R38" s="1">
        <v>53.9</v>
      </c>
      <c r="S38" s="1">
        <v>45.5</v>
      </c>
      <c r="T38" s="1">
        <v>48.6</v>
      </c>
      <c r="U38" s="1">
        <v>48</v>
      </c>
      <c r="V38" s="1">
        <v>54.9</v>
      </c>
      <c r="W38" s="1">
        <v>24</v>
      </c>
      <c r="X38" s="1">
        <v>27</v>
      </c>
      <c r="Y38" s="1">
        <v>28</v>
      </c>
      <c r="Z38" s="1">
        <v>30</v>
      </c>
      <c r="AA38" s="1">
        <v>32</v>
      </c>
      <c r="AB38" s="1">
        <v>36</v>
      </c>
      <c r="AC38" s="1">
        <v>32</v>
      </c>
      <c r="AD38" s="1">
        <v>34</v>
      </c>
      <c r="AE38" s="1">
        <v>40</v>
      </c>
      <c r="AF38" s="1">
        <v>45</v>
      </c>
      <c r="AG38" s="1">
        <v>31</v>
      </c>
      <c r="AH38" s="1">
        <v>35</v>
      </c>
      <c r="AI38" s="1">
        <v>36</v>
      </c>
      <c r="AJ38" s="1">
        <v>47</v>
      </c>
      <c r="AK38" s="1">
        <v>56</v>
      </c>
      <c r="AL38" s="1">
        <v>42</v>
      </c>
      <c r="AM38" s="1">
        <v>45</v>
      </c>
      <c r="AN38" s="1">
        <v>46.1</v>
      </c>
      <c r="AO38" s="1">
        <v>47.7</v>
      </c>
      <c r="AP38" s="1">
        <v>54</v>
      </c>
      <c r="AQ38" s="1">
        <v>48.3</v>
      </c>
      <c r="AR38" s="9">
        <v>49.4</v>
      </c>
      <c r="AS38" s="9">
        <v>50.5</v>
      </c>
      <c r="AT38" s="9">
        <v>51.7</v>
      </c>
      <c r="AU38" s="9">
        <v>68.9</v>
      </c>
      <c r="AV38" s="9">
        <v>69.9</v>
      </c>
      <c r="AW38" s="9">
        <v>76</v>
      </c>
      <c r="AX38" s="9">
        <v>49</v>
      </c>
      <c r="AY38" s="9">
        <v>83</v>
      </c>
      <c r="AZ38" s="9">
        <v>88</v>
      </c>
      <c r="BA38" s="9">
        <v>71.8</v>
      </c>
      <c r="BB38" s="9">
        <v>75.2</v>
      </c>
      <c r="BC38" s="9">
        <v>74.9</v>
      </c>
      <c r="BD38" s="9">
        <v>76.9</v>
      </c>
      <c r="BE38" s="9">
        <v>90</v>
      </c>
      <c r="BF38" s="9">
        <v>68.4</v>
      </c>
      <c r="BG38" s="9">
        <v>75.8</v>
      </c>
      <c r="BH38" s="9">
        <v>78</v>
      </c>
      <c r="BI38" s="9">
        <v>81.5</v>
      </c>
      <c r="BJ38" s="9">
        <v>79.4</v>
      </c>
      <c r="BK38" s="9">
        <v>83.4</v>
      </c>
      <c r="BL38" s="9">
        <v>81.1</v>
      </c>
      <c r="BM38" s="9">
        <v>83.6</v>
      </c>
    </row>
    <row r="39" spans="1:65" ht="15">
      <c r="A39" t="s">
        <v>132</v>
      </c>
      <c r="B39" s="1">
        <v>6013</v>
      </c>
      <c r="C39" s="1">
        <v>3770</v>
      </c>
      <c r="D39" s="1">
        <v>3865</v>
      </c>
      <c r="E39" s="1">
        <v>5395</v>
      </c>
      <c r="F39" s="1">
        <v>5745</v>
      </c>
      <c r="G39" s="1">
        <v>3945</v>
      </c>
      <c r="H39" s="1">
        <v>4164</v>
      </c>
      <c r="I39" s="1">
        <v>6941</v>
      </c>
      <c r="J39" s="1">
        <v>7171</v>
      </c>
      <c r="K39" s="1">
        <v>5114</v>
      </c>
      <c r="L39" s="1">
        <v>5420</v>
      </c>
      <c r="M39" s="1">
        <v>6341</v>
      </c>
      <c r="N39" s="8">
        <v>7351</v>
      </c>
      <c r="O39" s="1">
        <v>6819</v>
      </c>
      <c r="P39" s="1">
        <v>8172</v>
      </c>
      <c r="Q39" s="1">
        <v>8315</v>
      </c>
      <c r="R39" s="1">
        <v>8678</v>
      </c>
      <c r="S39" s="1">
        <v>9768</v>
      </c>
      <c r="T39" s="1">
        <v>10399</v>
      </c>
      <c r="U39" s="1">
        <v>11043</v>
      </c>
      <c r="V39" s="1">
        <v>11521</v>
      </c>
      <c r="W39" s="1">
        <v>3288</v>
      </c>
      <c r="X39" s="1">
        <v>3448</v>
      </c>
      <c r="Y39" s="1">
        <v>3569</v>
      </c>
      <c r="Z39" s="1">
        <v>4043</v>
      </c>
      <c r="AA39" s="1">
        <v>3783</v>
      </c>
      <c r="AB39" s="1">
        <v>4461</v>
      </c>
      <c r="AC39" s="1">
        <v>3595</v>
      </c>
      <c r="AD39" s="1">
        <v>3773</v>
      </c>
      <c r="AE39" s="1">
        <v>3763</v>
      </c>
      <c r="AF39" s="1">
        <v>4145</v>
      </c>
      <c r="AG39" s="1">
        <v>3226</v>
      </c>
      <c r="AH39" s="1">
        <v>3592</v>
      </c>
      <c r="AI39" s="1">
        <v>3721</v>
      </c>
      <c r="AJ39" s="1">
        <v>6354</v>
      </c>
      <c r="AK39" s="1">
        <v>7716</v>
      </c>
      <c r="AL39" s="1">
        <v>5181</v>
      </c>
      <c r="AM39" s="1">
        <v>5409</v>
      </c>
      <c r="AN39" s="1">
        <v>5629</v>
      </c>
      <c r="AO39" s="1">
        <v>5869</v>
      </c>
      <c r="AP39" s="1">
        <v>5845</v>
      </c>
      <c r="AQ39" s="1">
        <v>5875</v>
      </c>
      <c r="AR39" s="9">
        <v>6098</v>
      </c>
      <c r="AS39" s="9">
        <v>6322</v>
      </c>
      <c r="AT39" s="9">
        <v>6561</v>
      </c>
      <c r="AU39" s="9">
        <v>7982</v>
      </c>
      <c r="AV39" s="9">
        <v>8356</v>
      </c>
      <c r="AW39" s="9">
        <v>8524</v>
      </c>
      <c r="AX39" s="9">
        <v>5038</v>
      </c>
      <c r="AY39" s="9">
        <v>9368</v>
      </c>
      <c r="AZ39" s="9">
        <v>9982</v>
      </c>
      <c r="BA39" s="9">
        <v>10572</v>
      </c>
      <c r="BB39" s="9">
        <v>11591</v>
      </c>
      <c r="BC39" s="9">
        <v>11543</v>
      </c>
      <c r="BD39" s="9">
        <v>12001</v>
      </c>
      <c r="BE39" s="9">
        <v>12956</v>
      </c>
      <c r="BF39" s="9">
        <v>10049</v>
      </c>
      <c r="BG39" s="9">
        <v>11485</v>
      </c>
      <c r="BH39" s="9">
        <v>11844</v>
      </c>
      <c r="BI39" s="9">
        <v>11982</v>
      </c>
      <c r="BJ39" s="9">
        <v>11971</v>
      </c>
      <c r="BK39" s="9">
        <v>12585</v>
      </c>
      <c r="BL39" s="9">
        <v>12644</v>
      </c>
      <c r="BM39" s="9">
        <v>13210</v>
      </c>
    </row>
    <row r="40" spans="1:65" ht="15">
      <c r="A40" t="s">
        <v>133</v>
      </c>
      <c r="B40" s="1">
        <v>39</v>
      </c>
      <c r="C40" s="1">
        <v>29.5</v>
      </c>
      <c r="D40" s="1">
        <v>31.9</v>
      </c>
      <c r="E40" s="1">
        <v>41.7</v>
      </c>
      <c r="F40" s="1">
        <v>44.3</v>
      </c>
      <c r="G40" s="1">
        <v>36</v>
      </c>
      <c r="H40" s="1">
        <v>39</v>
      </c>
      <c r="I40" s="1">
        <v>42.8</v>
      </c>
      <c r="J40" s="1">
        <v>43</v>
      </c>
      <c r="K40" s="1">
        <v>45</v>
      </c>
      <c r="L40" s="1">
        <v>47</v>
      </c>
      <c r="M40" s="1">
        <v>48.4</v>
      </c>
      <c r="N40" s="1">
        <v>45</v>
      </c>
      <c r="O40" s="1">
        <v>49</v>
      </c>
      <c r="P40" s="1">
        <v>56</v>
      </c>
      <c r="Q40" s="1">
        <v>59</v>
      </c>
      <c r="R40" s="1">
        <v>62</v>
      </c>
      <c r="S40" s="1">
        <v>55</v>
      </c>
      <c r="T40" s="1">
        <v>56.45</v>
      </c>
      <c r="U40" s="1">
        <v>56</v>
      </c>
      <c r="V40" s="1">
        <v>57</v>
      </c>
      <c r="W40" s="1">
        <v>14</v>
      </c>
      <c r="X40" s="1">
        <v>23</v>
      </c>
      <c r="Y40" s="1">
        <v>23.3</v>
      </c>
      <c r="Z40" s="1">
        <v>24.5</v>
      </c>
      <c r="AA40" s="1">
        <v>27.5</v>
      </c>
      <c r="AB40" s="1">
        <v>30</v>
      </c>
      <c r="AC40" s="1">
        <v>29.2</v>
      </c>
      <c r="AD40" s="1">
        <v>29.9</v>
      </c>
      <c r="AE40" s="1">
        <v>37</v>
      </c>
      <c r="AF40" s="1">
        <v>41</v>
      </c>
      <c r="AG40" s="1">
        <v>25</v>
      </c>
      <c r="AH40" s="1">
        <v>28</v>
      </c>
      <c r="AI40" s="1">
        <v>32</v>
      </c>
      <c r="AJ40" s="1">
        <v>39</v>
      </c>
      <c r="AK40" s="1">
        <v>48</v>
      </c>
      <c r="AL40" s="1">
        <v>41.9</v>
      </c>
      <c r="AM40" s="1">
        <v>43.6</v>
      </c>
      <c r="AN40" s="1">
        <v>44.9</v>
      </c>
      <c r="AO40" s="1">
        <v>46.6</v>
      </c>
      <c r="AP40" s="1">
        <v>50</v>
      </c>
      <c r="AQ40" s="1">
        <v>47</v>
      </c>
      <c r="AR40" s="9">
        <v>48</v>
      </c>
      <c r="AS40" s="9">
        <v>49.1</v>
      </c>
      <c r="AT40" s="9">
        <v>50</v>
      </c>
      <c r="AU40" s="9">
        <v>61.2</v>
      </c>
      <c r="AV40" s="9">
        <v>62.3</v>
      </c>
      <c r="AW40" s="9">
        <v>63</v>
      </c>
      <c r="AX40" s="9">
        <v>45</v>
      </c>
      <c r="AY40" s="9">
        <v>64</v>
      </c>
      <c r="AZ40" s="9">
        <v>65</v>
      </c>
      <c r="BA40" s="9">
        <v>61.9</v>
      </c>
      <c r="BB40" s="9">
        <v>63.2</v>
      </c>
      <c r="BC40" s="9">
        <v>63.1</v>
      </c>
      <c r="BD40" s="9">
        <v>64.6</v>
      </c>
      <c r="BE40" s="9">
        <v>65</v>
      </c>
      <c r="BF40" s="9">
        <v>60.1</v>
      </c>
      <c r="BG40" s="9">
        <v>62.7</v>
      </c>
      <c r="BH40" s="9">
        <v>64.2</v>
      </c>
      <c r="BI40" s="9">
        <v>64.7</v>
      </c>
      <c r="BJ40" s="9">
        <v>62.9</v>
      </c>
      <c r="BK40" s="9">
        <v>64.7</v>
      </c>
      <c r="BL40" s="9">
        <v>64.2</v>
      </c>
      <c r="BM40" s="9">
        <v>64.4</v>
      </c>
    </row>
    <row r="41" spans="1:65" ht="15">
      <c r="A41" t="s">
        <v>134</v>
      </c>
      <c r="B41" s="1">
        <v>102</v>
      </c>
      <c r="C41" s="1">
        <v>80.1</v>
      </c>
      <c r="D41" s="1">
        <v>80.5</v>
      </c>
      <c r="E41" s="1">
        <v>102.8</v>
      </c>
      <c r="F41" s="1">
        <v>103.5</v>
      </c>
      <c r="G41" s="1">
        <v>86.4</v>
      </c>
      <c r="H41" s="1">
        <v>88.3</v>
      </c>
      <c r="I41" s="1">
        <v>106.6</v>
      </c>
      <c r="J41" s="8">
        <v>107.8</v>
      </c>
      <c r="K41" s="8">
        <v>107.9</v>
      </c>
      <c r="L41" s="8">
        <v>112</v>
      </c>
      <c r="M41" s="8">
        <v>111.9</v>
      </c>
      <c r="N41" s="1">
        <v>108</v>
      </c>
      <c r="O41" s="1">
        <v>113</v>
      </c>
      <c r="P41" s="1">
        <v>122</v>
      </c>
      <c r="Q41" s="1">
        <v>124.1</v>
      </c>
      <c r="R41" s="1">
        <v>124</v>
      </c>
      <c r="S41" s="1">
        <v>116.5</v>
      </c>
      <c r="T41" s="1">
        <v>118</v>
      </c>
      <c r="U41" s="1">
        <v>120.5</v>
      </c>
      <c r="V41" s="1">
        <v>119.4</v>
      </c>
      <c r="W41" s="1">
        <v>65</v>
      </c>
      <c r="X41" s="1">
        <v>74</v>
      </c>
      <c r="Y41" s="1">
        <v>76</v>
      </c>
      <c r="Z41" s="1">
        <v>79</v>
      </c>
      <c r="AA41" s="1">
        <v>85</v>
      </c>
      <c r="AB41" s="1">
        <v>91</v>
      </c>
      <c r="AC41" s="1">
        <v>84</v>
      </c>
      <c r="AD41" s="1">
        <v>86</v>
      </c>
      <c r="AE41" s="1">
        <v>97</v>
      </c>
      <c r="AF41" s="1">
        <v>106</v>
      </c>
      <c r="AG41" s="1">
        <v>73</v>
      </c>
      <c r="AH41" s="1">
        <v>81</v>
      </c>
      <c r="AI41" s="1">
        <v>92</v>
      </c>
      <c r="AJ41" s="1">
        <v>109</v>
      </c>
      <c r="AK41" s="1">
        <v>121</v>
      </c>
      <c r="AL41" s="1">
        <v>117.6</v>
      </c>
      <c r="AM41" s="1">
        <v>118.9</v>
      </c>
      <c r="AN41" s="1">
        <v>121</v>
      </c>
      <c r="AO41" s="1">
        <v>121.7</v>
      </c>
      <c r="AP41" s="1">
        <v>128</v>
      </c>
      <c r="AQ41" s="1">
        <v>122.6</v>
      </c>
      <c r="AR41" s="9">
        <v>123.5</v>
      </c>
      <c r="AS41" s="9">
        <v>124.6</v>
      </c>
      <c r="AT41" s="9">
        <v>125.5</v>
      </c>
      <c r="AU41" s="9">
        <v>119.4</v>
      </c>
      <c r="AV41" s="9">
        <v>119.6</v>
      </c>
      <c r="AW41" s="9">
        <v>128</v>
      </c>
      <c r="AX41" s="9">
        <v>125</v>
      </c>
      <c r="AY41" s="9">
        <v>128</v>
      </c>
      <c r="AZ41" s="9">
        <v>128</v>
      </c>
      <c r="BA41" s="9">
        <v>120</v>
      </c>
      <c r="BB41" s="9">
        <v>120.5</v>
      </c>
      <c r="BC41" s="9">
        <v>120</v>
      </c>
      <c r="BD41" s="9">
        <v>120.8</v>
      </c>
      <c r="BE41" s="9">
        <v>128</v>
      </c>
      <c r="BF41" s="9">
        <v>118.2</v>
      </c>
      <c r="BG41" s="9">
        <v>118.7</v>
      </c>
      <c r="BH41" s="9">
        <v>119</v>
      </c>
      <c r="BI41" s="9">
        <v>122.4</v>
      </c>
      <c r="BJ41" s="9">
        <v>119.7</v>
      </c>
      <c r="BK41" s="9">
        <v>122.7</v>
      </c>
      <c r="BL41" s="9">
        <v>121.4</v>
      </c>
      <c r="BM41" s="9">
        <v>121.6</v>
      </c>
    </row>
    <row r="42" spans="1:65" ht="15">
      <c r="A42" t="s">
        <v>135</v>
      </c>
      <c r="B42" s="1">
        <v>60.7</v>
      </c>
      <c r="C42" s="1">
        <v>58.2</v>
      </c>
      <c r="D42" s="1">
        <v>59.1</v>
      </c>
      <c r="E42" s="1">
        <v>61.8</v>
      </c>
      <c r="F42" s="1">
        <v>61.1</v>
      </c>
      <c r="G42" s="1">
        <v>58.8</v>
      </c>
      <c r="H42" s="1">
        <v>58.3</v>
      </c>
      <c r="I42" s="1">
        <v>61.7</v>
      </c>
      <c r="J42" s="1">
        <v>63.5</v>
      </c>
      <c r="K42" s="1">
        <v>61.4</v>
      </c>
      <c r="L42" s="1">
        <v>61.6</v>
      </c>
      <c r="M42" s="1">
        <v>61.4</v>
      </c>
      <c r="N42" s="1">
        <v>63.8</v>
      </c>
      <c r="O42" s="1">
        <v>61.8</v>
      </c>
      <c r="P42" s="1">
        <v>62</v>
      </c>
      <c r="Q42" s="1">
        <v>65</v>
      </c>
      <c r="R42" s="1">
        <v>64</v>
      </c>
      <c r="S42" s="1">
        <v>62.1</v>
      </c>
      <c r="T42" s="1">
        <v>62.2</v>
      </c>
      <c r="U42" s="1">
        <v>62</v>
      </c>
      <c r="V42" s="1">
        <v>62.4</v>
      </c>
      <c r="W42" s="1">
        <v>55.9</v>
      </c>
      <c r="X42" s="1">
        <v>57.5</v>
      </c>
      <c r="Y42" s="1">
        <v>57.6</v>
      </c>
      <c r="Z42" s="1">
        <v>59.3</v>
      </c>
      <c r="AA42" s="1">
        <v>59.5</v>
      </c>
      <c r="AB42" s="1">
        <v>60.1</v>
      </c>
      <c r="AC42" s="1">
        <v>58.1</v>
      </c>
      <c r="AD42" s="1">
        <v>58.4</v>
      </c>
      <c r="AE42" s="1">
        <v>57.4</v>
      </c>
      <c r="AF42" s="1">
        <v>58.5</v>
      </c>
      <c r="AG42" s="1">
        <v>58.1</v>
      </c>
      <c r="AH42" s="1">
        <v>59.2</v>
      </c>
      <c r="AI42" s="1">
        <v>60.1</v>
      </c>
      <c r="AJ42" s="1">
        <v>61.9</v>
      </c>
      <c r="AK42" s="1">
        <v>62.4</v>
      </c>
      <c r="AL42" s="1">
        <v>59.3</v>
      </c>
      <c r="AM42" s="1">
        <v>60.2</v>
      </c>
      <c r="AN42" s="1">
        <v>61.1</v>
      </c>
      <c r="AO42" s="1">
        <v>61.7</v>
      </c>
      <c r="AP42" s="1">
        <v>59.4</v>
      </c>
      <c r="AQ42" s="1">
        <v>60.4</v>
      </c>
      <c r="AR42" s="9">
        <v>60.9</v>
      </c>
      <c r="AS42" s="9">
        <v>61.5</v>
      </c>
      <c r="AT42" s="9">
        <v>62.1</v>
      </c>
      <c r="AU42" s="9">
        <v>61.2</v>
      </c>
      <c r="AV42" s="9">
        <v>61.4</v>
      </c>
      <c r="AW42" s="9">
        <v>62.9</v>
      </c>
      <c r="AX42" s="9">
        <v>58.9</v>
      </c>
      <c r="AY42" s="9">
        <v>62.9</v>
      </c>
      <c r="AZ42" s="9">
        <v>63</v>
      </c>
      <c r="BA42" s="9">
        <v>61</v>
      </c>
      <c r="BB42" s="9">
        <v>61.2</v>
      </c>
      <c r="BC42" s="9">
        <v>61.3</v>
      </c>
      <c r="BD42" s="9">
        <v>61.5</v>
      </c>
      <c r="BE42" s="9">
        <v>62.9</v>
      </c>
      <c r="BF42" s="9">
        <v>60.8</v>
      </c>
      <c r="BG42" s="9">
        <v>61</v>
      </c>
      <c r="BH42" s="9">
        <v>61.2</v>
      </c>
      <c r="BI42" s="9">
        <v>61.6</v>
      </c>
      <c r="BJ42" s="9">
        <v>61.1</v>
      </c>
      <c r="BK42" s="9">
        <v>61.8</v>
      </c>
      <c r="BL42" s="9">
        <v>61.8</v>
      </c>
      <c r="BM42" s="9">
        <v>61.9</v>
      </c>
    </row>
    <row r="43" spans="1:65" ht="15">
      <c r="A43" t="s">
        <v>136</v>
      </c>
      <c r="B43" s="1">
        <v>111</v>
      </c>
      <c r="C43" s="1">
        <v>95.6</v>
      </c>
      <c r="D43" s="1">
        <v>99.5</v>
      </c>
      <c r="E43" s="1">
        <v>132.4</v>
      </c>
      <c r="F43" s="1">
        <v>132.2</v>
      </c>
      <c r="G43" s="1">
        <v>108.3</v>
      </c>
      <c r="H43" s="1">
        <v>114.9</v>
      </c>
      <c r="I43" s="1">
        <v>132.6</v>
      </c>
      <c r="J43" s="1">
        <v>135.6</v>
      </c>
      <c r="K43" s="1">
        <v>132</v>
      </c>
      <c r="L43" s="1">
        <v>134</v>
      </c>
      <c r="M43" s="1">
        <v>126.8</v>
      </c>
      <c r="N43" s="1">
        <v>139</v>
      </c>
      <c r="O43" s="1">
        <v>138</v>
      </c>
      <c r="P43" s="1">
        <v>159</v>
      </c>
      <c r="Q43" s="1">
        <v>161</v>
      </c>
      <c r="R43" s="1">
        <v>160</v>
      </c>
      <c r="S43" s="1">
        <v>131.6</v>
      </c>
      <c r="T43" s="1">
        <v>136.7</v>
      </c>
      <c r="U43" s="1">
        <v>150</v>
      </c>
      <c r="V43" s="1">
        <v>154.3</v>
      </c>
      <c r="W43" s="1">
        <v>61</v>
      </c>
      <c r="X43" s="1">
        <v>69</v>
      </c>
      <c r="Y43" s="1">
        <v>71</v>
      </c>
      <c r="Z43" s="1">
        <v>77</v>
      </c>
      <c r="AA43" s="1">
        <v>85</v>
      </c>
      <c r="AB43" s="1">
        <v>95</v>
      </c>
      <c r="AC43" s="1">
        <v>80</v>
      </c>
      <c r="AD43" s="1">
        <v>82</v>
      </c>
      <c r="AE43" s="1">
        <v>103</v>
      </c>
      <c r="AF43" s="1">
        <v>113</v>
      </c>
      <c r="AG43" s="1">
        <v>78</v>
      </c>
      <c r="AH43" s="1">
        <v>91</v>
      </c>
      <c r="AI43" s="1">
        <v>93.5</v>
      </c>
      <c r="AJ43" s="1">
        <v>118</v>
      </c>
      <c r="AK43" s="1">
        <v>128</v>
      </c>
      <c r="AL43" s="1">
        <v>120.5</v>
      </c>
      <c r="AM43" s="1">
        <v>122.4</v>
      </c>
      <c r="AN43" s="1">
        <v>124.9</v>
      </c>
      <c r="AO43" s="1">
        <v>126.4</v>
      </c>
      <c r="AP43" s="1">
        <v>146</v>
      </c>
      <c r="AQ43" s="1">
        <v>130.5</v>
      </c>
      <c r="AR43" s="9">
        <v>132.4</v>
      </c>
      <c r="AS43" s="9">
        <v>133.9</v>
      </c>
      <c r="AT43" s="9">
        <v>135.2</v>
      </c>
      <c r="AU43" s="9">
        <v>155.4</v>
      </c>
      <c r="AV43" s="9">
        <v>156.9</v>
      </c>
      <c r="AW43" s="9">
        <v>166</v>
      </c>
      <c r="AX43" s="9">
        <v>138.6</v>
      </c>
      <c r="AY43" s="9">
        <v>169</v>
      </c>
      <c r="AZ43" s="9">
        <v>174</v>
      </c>
      <c r="BA43" s="9">
        <v>155.7</v>
      </c>
      <c r="BB43" s="9">
        <v>156.9</v>
      </c>
      <c r="BC43" s="9">
        <v>156.3</v>
      </c>
      <c r="BD43" s="9">
        <v>158</v>
      </c>
      <c r="BE43" s="9">
        <v>173</v>
      </c>
      <c r="BF43" s="9">
        <v>150.2</v>
      </c>
      <c r="BG43" s="9">
        <v>154.5</v>
      </c>
      <c r="BH43" s="9">
        <v>156</v>
      </c>
      <c r="BI43" s="9">
        <v>160.1</v>
      </c>
      <c r="BJ43" s="9">
        <v>157.2</v>
      </c>
      <c r="BK43" s="9">
        <v>163</v>
      </c>
      <c r="BL43" s="9">
        <v>159.7</v>
      </c>
      <c r="BM43" s="9">
        <v>161.2</v>
      </c>
    </row>
    <row r="44" spans="1:65" ht="15">
      <c r="A44" t="s">
        <v>137</v>
      </c>
      <c r="B44" s="1">
        <v>45.1</v>
      </c>
      <c r="C44" s="1">
        <v>47.7</v>
      </c>
      <c r="D44" s="1">
        <v>48.8</v>
      </c>
      <c r="E44" s="1">
        <v>50.2</v>
      </c>
      <c r="F44" s="1">
        <v>50.8</v>
      </c>
      <c r="G44" s="1">
        <v>51.2</v>
      </c>
      <c r="H44" s="1">
        <v>52.8</v>
      </c>
      <c r="I44" s="1">
        <v>49</v>
      </c>
      <c r="J44" s="1">
        <v>48.9</v>
      </c>
      <c r="K44" s="1">
        <v>51.2</v>
      </c>
      <c r="L44" s="1">
        <v>52.6</v>
      </c>
      <c r="M44" s="1">
        <v>49.3</v>
      </c>
      <c r="N44" s="1">
        <v>51.9</v>
      </c>
      <c r="O44" s="1">
        <v>48.8</v>
      </c>
      <c r="P44" s="1">
        <v>54</v>
      </c>
      <c r="Q44" s="1">
        <v>54.1</v>
      </c>
      <c r="R44" s="1">
        <v>55.7</v>
      </c>
      <c r="S44" s="1">
        <v>51.6</v>
      </c>
      <c r="T44" s="1">
        <v>52.2</v>
      </c>
      <c r="U44" s="1">
        <v>54</v>
      </c>
      <c r="V44" s="1">
        <v>54.6</v>
      </c>
      <c r="W44" s="1">
        <v>32</v>
      </c>
      <c r="X44" s="1">
        <v>38</v>
      </c>
      <c r="Y44" s="1">
        <v>38.3</v>
      </c>
      <c r="Z44" s="1">
        <v>41.5</v>
      </c>
      <c r="AA44" s="1">
        <v>46.1</v>
      </c>
      <c r="AB44" s="1">
        <v>49.8</v>
      </c>
      <c r="AC44" s="1">
        <v>45.9</v>
      </c>
      <c r="AD44" s="1">
        <v>47.7</v>
      </c>
      <c r="AE44" s="1">
        <v>54.1</v>
      </c>
      <c r="AF44" s="1">
        <v>56.1</v>
      </c>
      <c r="AG44" s="1">
        <v>42.8</v>
      </c>
      <c r="AH44" s="1">
        <v>46.6</v>
      </c>
      <c r="AI44" s="1">
        <v>50.5</v>
      </c>
      <c r="AJ44" s="1">
        <v>47.3</v>
      </c>
      <c r="AK44" s="1">
        <v>53.7</v>
      </c>
      <c r="AL44" s="1">
        <v>51.9</v>
      </c>
      <c r="AM44" s="1">
        <v>52.7</v>
      </c>
      <c r="AN44" s="1">
        <v>53.9</v>
      </c>
      <c r="AO44" s="1">
        <v>54.1</v>
      </c>
      <c r="AP44" s="1">
        <v>56.9</v>
      </c>
      <c r="AQ44" s="1">
        <v>55.1</v>
      </c>
      <c r="AR44" s="9">
        <v>55.4</v>
      </c>
      <c r="AS44" s="9">
        <v>55.6</v>
      </c>
      <c r="AT44" s="9">
        <v>55.8</v>
      </c>
      <c r="AU44" s="9">
        <v>54.3</v>
      </c>
      <c r="AV44" s="9">
        <v>54.6</v>
      </c>
      <c r="AW44" s="9">
        <v>57.4</v>
      </c>
      <c r="AX44" s="9">
        <v>55.7</v>
      </c>
      <c r="AY44" s="9">
        <v>57.6</v>
      </c>
      <c r="AZ44" s="9">
        <v>57.7</v>
      </c>
      <c r="BA44" s="9">
        <v>54.4</v>
      </c>
      <c r="BB44" s="9">
        <v>54.7</v>
      </c>
      <c r="BC44" s="9">
        <v>54.8</v>
      </c>
      <c r="BD44" s="9">
        <v>54.9</v>
      </c>
      <c r="BE44" s="9">
        <v>57.7</v>
      </c>
      <c r="BF44" s="9">
        <v>53.6</v>
      </c>
      <c r="BG44" s="9">
        <v>53.9</v>
      </c>
      <c r="BH44" s="9">
        <v>54</v>
      </c>
      <c r="BI44" s="9">
        <v>55</v>
      </c>
      <c r="BJ44" s="9">
        <v>54.2</v>
      </c>
      <c r="BK44" s="9">
        <v>55.3</v>
      </c>
      <c r="BL44" s="9">
        <v>55.3</v>
      </c>
      <c r="BM44" s="9">
        <v>55.6</v>
      </c>
    </row>
    <row r="45" spans="1:65" ht="15">
      <c r="A45" t="s">
        <v>138</v>
      </c>
      <c r="B45" s="1">
        <v>38.3</v>
      </c>
      <c r="C45" s="1">
        <v>28.7</v>
      </c>
      <c r="D45" s="1">
        <v>32.7</v>
      </c>
      <c r="E45" s="1">
        <v>37</v>
      </c>
      <c r="F45" s="1">
        <v>38.3</v>
      </c>
      <c r="G45" s="1">
        <v>37.3</v>
      </c>
      <c r="H45" s="1">
        <v>38</v>
      </c>
      <c r="I45" s="1">
        <v>42.7</v>
      </c>
      <c r="J45" s="1">
        <v>42.8</v>
      </c>
      <c r="K45" s="1">
        <v>38.7</v>
      </c>
      <c r="L45" s="1">
        <v>40</v>
      </c>
      <c r="M45" s="1">
        <v>43.7</v>
      </c>
      <c r="N45" s="1">
        <v>45</v>
      </c>
      <c r="O45" s="1">
        <v>46</v>
      </c>
      <c r="P45" s="1">
        <v>52</v>
      </c>
      <c r="Q45" s="1">
        <v>53</v>
      </c>
      <c r="R45" s="1">
        <v>54</v>
      </c>
      <c r="S45" s="1">
        <v>47</v>
      </c>
      <c r="T45" s="1">
        <v>48</v>
      </c>
      <c r="U45" s="1">
        <v>52</v>
      </c>
      <c r="V45" s="1">
        <v>53</v>
      </c>
      <c r="W45" s="1">
        <v>17</v>
      </c>
      <c r="X45" s="1">
        <v>20.6</v>
      </c>
      <c r="Y45" s="1">
        <v>21.4</v>
      </c>
      <c r="Z45" s="1">
        <v>28.1</v>
      </c>
      <c r="AA45" s="1">
        <v>28.5</v>
      </c>
      <c r="AB45" s="1">
        <v>29.6</v>
      </c>
      <c r="AC45" s="1">
        <v>27.3</v>
      </c>
      <c r="AD45" s="1">
        <v>28.5</v>
      </c>
      <c r="AE45" s="1">
        <v>34.8</v>
      </c>
      <c r="AF45" s="1">
        <v>38.2</v>
      </c>
      <c r="AG45" s="1">
        <v>22</v>
      </c>
      <c r="AH45" s="1">
        <v>28.1</v>
      </c>
      <c r="AI45" s="1">
        <v>31.5</v>
      </c>
      <c r="AJ45" s="1">
        <v>42.7</v>
      </c>
      <c r="AK45" s="1">
        <v>49</v>
      </c>
      <c r="AL45" s="1">
        <v>41</v>
      </c>
      <c r="AM45" s="1">
        <v>42.7</v>
      </c>
      <c r="AN45" s="1">
        <v>44.3</v>
      </c>
      <c r="AO45" s="1">
        <v>45</v>
      </c>
      <c r="AP45" s="1">
        <v>53.8</v>
      </c>
      <c r="AQ45" s="1">
        <v>46.7</v>
      </c>
      <c r="AR45" s="9">
        <v>47.6</v>
      </c>
      <c r="AS45" s="9">
        <v>48.5</v>
      </c>
      <c r="AT45" s="9">
        <v>49.3</v>
      </c>
      <c r="AU45" s="9">
        <v>57</v>
      </c>
      <c r="AV45" s="9">
        <v>58</v>
      </c>
      <c r="AW45" s="9">
        <v>62.6</v>
      </c>
      <c r="AX45" s="9">
        <v>52</v>
      </c>
      <c r="AY45" s="9">
        <v>63.5</v>
      </c>
      <c r="AZ45" s="9">
        <v>64.3</v>
      </c>
      <c r="BA45" s="9">
        <v>57.3</v>
      </c>
      <c r="BB45" s="9">
        <v>59</v>
      </c>
      <c r="BC45" s="9">
        <v>58.9</v>
      </c>
      <c r="BD45" s="9">
        <v>60</v>
      </c>
      <c r="BE45" s="9">
        <v>65</v>
      </c>
      <c r="BF45" s="9">
        <v>56.7</v>
      </c>
      <c r="BG45" s="9">
        <v>58</v>
      </c>
      <c r="BH45" s="9">
        <v>59</v>
      </c>
      <c r="BI45" s="9">
        <v>60.7</v>
      </c>
      <c r="BJ45" s="9">
        <v>59</v>
      </c>
      <c r="BK45" s="9">
        <v>61</v>
      </c>
      <c r="BL45" s="9">
        <v>60.7</v>
      </c>
      <c r="BM45" s="9">
        <v>61.2</v>
      </c>
    </row>
    <row r="46" spans="1:65" ht="15">
      <c r="A46" t="s">
        <v>139</v>
      </c>
      <c r="B46" s="1">
        <v>88.56</v>
      </c>
      <c r="C46" s="1">
        <v>60.87</v>
      </c>
      <c r="D46" s="1">
        <v>60.96</v>
      </c>
      <c r="E46" s="1">
        <v>81.01</v>
      </c>
      <c r="F46" s="1">
        <v>85.84</v>
      </c>
      <c r="G46" s="1">
        <v>61.42</v>
      </c>
      <c r="H46" s="1">
        <v>65.21</v>
      </c>
      <c r="I46" s="1">
        <v>99.22</v>
      </c>
      <c r="J46" s="1">
        <v>100.58</v>
      </c>
      <c r="K46" s="1">
        <v>76.74</v>
      </c>
      <c r="L46" s="1">
        <v>81.35</v>
      </c>
      <c r="M46" s="1">
        <v>90.57</v>
      </c>
      <c r="N46" s="1">
        <v>101.85</v>
      </c>
      <c r="O46" s="1">
        <v>95.68</v>
      </c>
      <c r="P46" s="1">
        <v>115.25</v>
      </c>
      <c r="Q46" s="1">
        <v>120</v>
      </c>
      <c r="R46" s="1">
        <v>122.64</v>
      </c>
      <c r="S46" s="1">
        <v>132.08</v>
      </c>
      <c r="T46" s="1">
        <v>139.45</v>
      </c>
      <c r="U46" s="1">
        <v>148.9</v>
      </c>
      <c r="V46" s="1">
        <v>153.82</v>
      </c>
      <c r="W46" s="1">
        <v>43.87</v>
      </c>
      <c r="X46" s="1">
        <v>48.85</v>
      </c>
      <c r="Y46" s="1">
        <v>50.45</v>
      </c>
      <c r="Z46" s="1">
        <v>56.99</v>
      </c>
      <c r="AA46" s="1">
        <v>52.59</v>
      </c>
      <c r="AB46" s="1">
        <v>61.04</v>
      </c>
      <c r="AC46" s="1">
        <v>59.71</v>
      </c>
      <c r="AD46" s="1">
        <v>62.07</v>
      </c>
      <c r="AE46" s="1">
        <v>62.48</v>
      </c>
      <c r="AF46" s="1">
        <v>70.1</v>
      </c>
      <c r="AG46" s="1">
        <v>46.59</v>
      </c>
      <c r="AH46" s="1">
        <v>52.26</v>
      </c>
      <c r="AI46" s="1">
        <v>53.02</v>
      </c>
      <c r="AJ46" s="1">
        <v>82.35</v>
      </c>
      <c r="AK46" s="1">
        <v>96.78</v>
      </c>
      <c r="AL46" s="1">
        <v>73.74</v>
      </c>
      <c r="AM46" s="1">
        <v>76.87</v>
      </c>
      <c r="AN46" s="1">
        <v>80.08</v>
      </c>
      <c r="AO46" s="1">
        <v>83.46</v>
      </c>
      <c r="AP46" s="1">
        <v>90.53</v>
      </c>
      <c r="AQ46" s="1">
        <v>84.65</v>
      </c>
      <c r="AR46" s="9">
        <v>86.93</v>
      </c>
      <c r="AS46" s="9">
        <v>88.32</v>
      </c>
      <c r="AT46" s="9">
        <v>91.04</v>
      </c>
      <c r="AU46" s="9">
        <v>110.34</v>
      </c>
      <c r="AV46" s="9">
        <v>114.77</v>
      </c>
      <c r="AW46" s="9">
        <v>131.95</v>
      </c>
      <c r="AX46" s="9">
        <v>79.19</v>
      </c>
      <c r="AY46" s="9">
        <v>143.52</v>
      </c>
      <c r="AZ46" s="9">
        <v>150.92</v>
      </c>
      <c r="BA46" s="9">
        <v>133.11</v>
      </c>
      <c r="BB46" s="9">
        <v>140.1</v>
      </c>
      <c r="BC46" s="9">
        <v>139.9</v>
      </c>
      <c r="BD46" s="9">
        <v>144.33</v>
      </c>
      <c r="BE46" s="9">
        <v>175.89</v>
      </c>
      <c r="BF46" s="9">
        <v>126.75</v>
      </c>
      <c r="BG46" s="9">
        <v>141.76</v>
      </c>
      <c r="BH46" s="9">
        <v>146.44</v>
      </c>
      <c r="BI46" s="9">
        <v>151.88</v>
      </c>
      <c r="BJ46" s="9">
        <v>173.26</v>
      </c>
      <c r="BK46" s="9">
        <v>157.89</v>
      </c>
      <c r="BL46" s="9">
        <v>183.64</v>
      </c>
      <c r="BM46" s="9">
        <v>192.31</v>
      </c>
    </row>
    <row r="47" spans="1:65" ht="15">
      <c r="A47" t="s">
        <v>140</v>
      </c>
      <c r="B47" s="1">
        <v>0.2756</v>
      </c>
      <c r="C47" s="1">
        <v>0.3507</v>
      </c>
      <c r="D47" s="1">
        <v>0.35750000000000004</v>
      </c>
      <c r="E47" s="1">
        <v>0.33540000000000003</v>
      </c>
      <c r="F47" s="1">
        <v>0.34440000000000004</v>
      </c>
      <c r="G47" s="1">
        <v>0.3627</v>
      </c>
      <c r="H47" s="1">
        <v>0.37510000000000004</v>
      </c>
      <c r="I47" s="1">
        <v>0.3161</v>
      </c>
      <c r="J47" s="1">
        <v>0.3204</v>
      </c>
      <c r="K47" s="1">
        <v>0.3185</v>
      </c>
      <c r="L47" s="1">
        <v>0.3375</v>
      </c>
      <c r="M47" s="1">
        <v>0.2973</v>
      </c>
      <c r="N47" s="1">
        <v>0.3287</v>
      </c>
      <c r="O47" s="1">
        <v>0.2997</v>
      </c>
      <c r="P47" s="1">
        <v>0.3613</v>
      </c>
      <c r="Q47" s="1">
        <v>0.3708</v>
      </c>
      <c r="R47" s="1">
        <v>0.39580000000000004</v>
      </c>
      <c r="S47" s="1">
        <v>0.32170000000000004</v>
      </c>
      <c r="T47" s="1">
        <v>0.3481</v>
      </c>
      <c r="U47" s="1">
        <v>0.35</v>
      </c>
      <c r="V47" s="1">
        <v>0.372</v>
      </c>
      <c r="W47" s="1">
        <v>0.271</v>
      </c>
      <c r="X47" s="1">
        <v>0.28350000000000003</v>
      </c>
      <c r="Y47" s="1">
        <v>0.29050000000000004</v>
      </c>
      <c r="Z47" s="1">
        <v>0.32480000000000003</v>
      </c>
      <c r="AA47" s="1">
        <v>0.3116</v>
      </c>
      <c r="AB47" s="1">
        <v>0.3609</v>
      </c>
      <c r="AC47" s="1">
        <v>0.3166</v>
      </c>
      <c r="AD47" s="1">
        <v>0.3322</v>
      </c>
      <c r="AE47" s="1">
        <v>0.3599</v>
      </c>
      <c r="AF47" s="1">
        <v>0.4003</v>
      </c>
      <c r="AG47" s="1">
        <v>0.269</v>
      </c>
      <c r="AH47" s="1">
        <v>0.2998</v>
      </c>
      <c r="AI47" s="1">
        <v>0.305</v>
      </c>
      <c r="AJ47" s="1">
        <v>0.2644</v>
      </c>
      <c r="AK47" s="1">
        <v>0.3186</v>
      </c>
      <c r="AL47" s="1">
        <v>0.34</v>
      </c>
      <c r="AM47" s="1">
        <v>0.3536</v>
      </c>
      <c r="AN47" s="1">
        <v>0.3685</v>
      </c>
      <c r="AO47" s="1">
        <v>0.37310000000000004</v>
      </c>
      <c r="AP47" s="1">
        <v>0.43</v>
      </c>
      <c r="AQ47" s="1">
        <v>0.386</v>
      </c>
      <c r="AR47" s="9">
        <v>0.3965</v>
      </c>
      <c r="AS47" s="9">
        <v>0.40690000000000004</v>
      </c>
      <c r="AT47" s="9">
        <v>0.4177</v>
      </c>
      <c r="AU47" s="9">
        <v>0.39530000000000004</v>
      </c>
      <c r="AV47" s="9">
        <v>0.4088</v>
      </c>
      <c r="AW47" s="9">
        <v>0.426</v>
      </c>
      <c r="AX47" s="9">
        <v>0.3754</v>
      </c>
      <c r="AY47" s="9">
        <v>0.4587</v>
      </c>
      <c r="AZ47" s="9">
        <v>0.49250000000000005</v>
      </c>
      <c r="BA47" s="9">
        <v>0.4339</v>
      </c>
      <c r="BB47" s="9">
        <v>0.43970000000000004</v>
      </c>
      <c r="BC47" s="9">
        <v>0.4423</v>
      </c>
      <c r="BD47" s="9">
        <v>0.44580000000000003</v>
      </c>
      <c r="BE47" s="9">
        <v>0.5101</v>
      </c>
      <c r="BF47" s="9">
        <v>0.35950000000000004</v>
      </c>
      <c r="BG47" s="9">
        <v>0.4078</v>
      </c>
      <c r="BH47" s="9">
        <v>0.4142</v>
      </c>
      <c r="BI47" s="9">
        <v>0.42310000000000003</v>
      </c>
      <c r="BJ47" s="9">
        <v>0.41340000000000005</v>
      </c>
      <c r="BK47" s="9">
        <v>0.4515</v>
      </c>
      <c r="BL47" s="9">
        <v>0.43970000000000004</v>
      </c>
      <c r="BM47" s="9">
        <v>0.4439</v>
      </c>
    </row>
    <row r="48" spans="1:65" ht="15">
      <c r="A48" t="s">
        <v>141</v>
      </c>
      <c r="B48" s="1">
        <v>3.3810000000000002</v>
      </c>
      <c r="C48" s="1">
        <v>3.941</v>
      </c>
      <c r="D48" s="1">
        <v>3.973</v>
      </c>
      <c r="E48" s="1">
        <v>3.895</v>
      </c>
      <c r="F48" s="1">
        <v>3.987</v>
      </c>
      <c r="G48" s="1">
        <v>4.361</v>
      </c>
      <c r="H48" s="1">
        <v>4.46</v>
      </c>
      <c r="I48" s="1">
        <v>3.801</v>
      </c>
      <c r="J48" s="9">
        <v>3.9050000000000002</v>
      </c>
      <c r="K48" s="9">
        <v>4.071</v>
      </c>
      <c r="L48" s="9">
        <v>4.303</v>
      </c>
      <c r="M48" s="9">
        <v>3.906</v>
      </c>
      <c r="N48" s="1">
        <v>3.868</v>
      </c>
      <c r="O48" s="1">
        <v>4.049</v>
      </c>
      <c r="P48" s="1">
        <v>4.7940000000000005</v>
      </c>
      <c r="Q48" s="1">
        <v>4.876</v>
      </c>
      <c r="R48" s="1">
        <v>5.188</v>
      </c>
      <c r="S48" s="1">
        <v>4.347</v>
      </c>
      <c r="T48" s="1">
        <v>4.672</v>
      </c>
      <c r="U48" s="1">
        <v>4.8653</v>
      </c>
      <c r="V48" s="1">
        <v>5.025</v>
      </c>
      <c r="W48" s="1">
        <v>2.79</v>
      </c>
      <c r="X48" s="1">
        <v>3.392</v>
      </c>
      <c r="Y48" s="1">
        <v>3.401</v>
      </c>
      <c r="Z48" s="1">
        <v>3.598</v>
      </c>
      <c r="AA48" s="1">
        <v>3.823</v>
      </c>
      <c r="AB48" s="1">
        <v>4.323</v>
      </c>
      <c r="AC48" s="1">
        <v>4.066</v>
      </c>
      <c r="AD48" s="1">
        <v>4.153</v>
      </c>
      <c r="AE48" s="1">
        <v>4.925</v>
      </c>
      <c r="AF48" s="1">
        <v>5.425</v>
      </c>
      <c r="AG48" s="1">
        <v>3.67</v>
      </c>
      <c r="AH48" s="1">
        <v>4.055</v>
      </c>
      <c r="AI48" s="1">
        <v>4.397</v>
      </c>
      <c r="AJ48" s="1">
        <v>3.833</v>
      </c>
      <c r="AK48" s="1">
        <v>4.858</v>
      </c>
      <c r="AL48" s="1">
        <v>4.429</v>
      </c>
      <c r="AM48" s="1">
        <v>4.5443999999999996</v>
      </c>
      <c r="AN48" s="1">
        <v>4.521</v>
      </c>
      <c r="AO48" s="1">
        <v>4.646</v>
      </c>
      <c r="AP48" s="1">
        <v>5.822</v>
      </c>
      <c r="AQ48" s="1">
        <v>4.747</v>
      </c>
      <c r="AR48" s="9">
        <v>4.953</v>
      </c>
      <c r="AS48" s="9">
        <v>5.139</v>
      </c>
      <c r="AT48" s="9">
        <v>5.328</v>
      </c>
      <c r="AU48" s="9">
        <v>5.781</v>
      </c>
      <c r="AV48" s="9">
        <v>5.996</v>
      </c>
      <c r="AW48" s="9">
        <v>6.932</v>
      </c>
      <c r="AX48" s="9">
        <v>5.158</v>
      </c>
      <c r="AY48" s="9">
        <v>7.416</v>
      </c>
      <c r="AZ48" s="9">
        <v>7.873</v>
      </c>
      <c r="BA48" s="9">
        <v>5.918</v>
      </c>
      <c r="BB48" s="9">
        <v>6.161</v>
      </c>
      <c r="BC48" s="9">
        <v>6.187</v>
      </c>
      <c r="BD48" s="9">
        <v>6.255</v>
      </c>
      <c r="BE48" s="9">
        <v>8.075</v>
      </c>
      <c r="BF48" s="9">
        <v>5.582</v>
      </c>
      <c r="BG48" s="9">
        <v>6.17</v>
      </c>
      <c r="BH48" s="9">
        <v>6.206</v>
      </c>
      <c r="BI48" s="9">
        <v>6.207</v>
      </c>
      <c r="BJ48" s="9">
        <v>6.5969999999999995</v>
      </c>
      <c r="BK48" s="9">
        <v>6.342</v>
      </c>
      <c r="BL48" s="9">
        <v>6.934</v>
      </c>
      <c r="BM48" s="9">
        <v>7.144</v>
      </c>
    </row>
    <row r="49" spans="1:65" ht="15">
      <c r="A49" t="s">
        <v>142</v>
      </c>
      <c r="B49" s="1">
        <v>4.349</v>
      </c>
      <c r="C49" s="1">
        <v>2.907</v>
      </c>
      <c r="D49" s="1">
        <v>2.949</v>
      </c>
      <c r="E49" s="1">
        <v>3.517</v>
      </c>
      <c r="F49" s="1">
        <v>3.483</v>
      </c>
      <c r="G49" s="1">
        <v>3.307</v>
      </c>
      <c r="H49" s="1">
        <v>3.276</v>
      </c>
      <c r="I49" s="1">
        <v>4.798</v>
      </c>
      <c r="J49" s="1">
        <v>4.948</v>
      </c>
      <c r="K49" s="1">
        <v>3.885</v>
      </c>
      <c r="L49" s="1">
        <v>4.104</v>
      </c>
      <c r="M49" s="9">
        <v>4.671</v>
      </c>
      <c r="N49" s="1">
        <v>4.908</v>
      </c>
      <c r="O49" s="1">
        <v>4.779</v>
      </c>
      <c r="P49" s="1">
        <v>5.793</v>
      </c>
      <c r="Q49" s="1">
        <v>5.9125</v>
      </c>
      <c r="R49" s="1">
        <v>6.175</v>
      </c>
      <c r="S49" s="1">
        <v>7.309</v>
      </c>
      <c r="T49" s="1">
        <v>7.676</v>
      </c>
      <c r="U49" s="1">
        <v>8.0317</v>
      </c>
      <c r="V49" s="1">
        <v>8.243</v>
      </c>
      <c r="W49" s="1">
        <v>1.7650000000000001</v>
      </c>
      <c r="X49" s="1">
        <v>2.299</v>
      </c>
      <c r="Y49" s="1">
        <v>2.324</v>
      </c>
      <c r="Z49" s="1">
        <v>2.422</v>
      </c>
      <c r="AA49" s="1">
        <v>2.5380000000000003</v>
      </c>
      <c r="AB49" s="1">
        <v>2.734</v>
      </c>
      <c r="AC49" s="1">
        <v>2.426</v>
      </c>
      <c r="AD49" s="1">
        <v>2.528</v>
      </c>
      <c r="AE49" s="1">
        <v>3.064</v>
      </c>
      <c r="AF49" s="1">
        <v>3.402</v>
      </c>
      <c r="AG49" s="1">
        <v>2.242</v>
      </c>
      <c r="AH49" s="1">
        <v>2.522</v>
      </c>
      <c r="AI49" s="1">
        <v>2.609</v>
      </c>
      <c r="AJ49" s="1">
        <v>3.792</v>
      </c>
      <c r="AK49" s="1">
        <v>4.536</v>
      </c>
      <c r="AL49" s="1">
        <v>2.453</v>
      </c>
      <c r="AM49" s="1">
        <v>2.6179</v>
      </c>
      <c r="AN49" s="1">
        <v>2.7714</v>
      </c>
      <c r="AO49" s="1">
        <v>2.966</v>
      </c>
      <c r="AP49" s="1">
        <v>3.411</v>
      </c>
      <c r="AQ49" s="1">
        <v>2.9435000000000002</v>
      </c>
      <c r="AR49" s="9">
        <v>2.997</v>
      </c>
      <c r="AS49" s="9">
        <v>3.0823</v>
      </c>
      <c r="AT49" s="9">
        <v>3.1455</v>
      </c>
      <c r="AU49" s="9">
        <v>4.774</v>
      </c>
      <c r="AV49" s="9">
        <v>4.939</v>
      </c>
      <c r="AW49" s="9">
        <v>6.234</v>
      </c>
      <c r="AX49" s="9">
        <v>2.579</v>
      </c>
      <c r="AY49" s="9">
        <v>6.672</v>
      </c>
      <c r="AZ49" s="9">
        <v>6.968</v>
      </c>
      <c r="BA49" s="9">
        <v>4.7553</v>
      </c>
      <c r="BB49" s="9">
        <v>4.861</v>
      </c>
      <c r="BC49" s="9">
        <v>4.856</v>
      </c>
      <c r="BD49" s="9">
        <v>5.072</v>
      </c>
      <c r="BE49" s="9">
        <v>6.324</v>
      </c>
      <c r="BF49" s="9">
        <v>4.381</v>
      </c>
      <c r="BG49" s="9">
        <v>4.868</v>
      </c>
      <c r="BH49" s="9">
        <v>5.134</v>
      </c>
      <c r="BI49" s="9">
        <v>5.224</v>
      </c>
      <c r="BJ49" s="9">
        <v>6.924</v>
      </c>
      <c r="BK49" s="9">
        <v>5.324</v>
      </c>
      <c r="BL49" s="9">
        <v>7.229</v>
      </c>
      <c r="BM49" s="9">
        <v>7.557</v>
      </c>
    </row>
    <row r="50" spans="1:65" ht="15">
      <c r="A50" t="s">
        <v>143</v>
      </c>
      <c r="B50" s="1">
        <v>0.0558</v>
      </c>
      <c r="C50" s="1">
        <v>0.058800000000000005</v>
      </c>
      <c r="D50" s="1">
        <v>0.0585</v>
      </c>
      <c r="E50" s="1">
        <v>0.0524</v>
      </c>
      <c r="F50" s="1">
        <v>0.0506</v>
      </c>
      <c r="G50" s="1">
        <v>0.0551</v>
      </c>
      <c r="H50" s="1">
        <v>0.053700000000000005</v>
      </c>
      <c r="I50" s="1">
        <v>0.0497</v>
      </c>
      <c r="J50" s="1">
        <v>0.049300000000000004</v>
      </c>
      <c r="K50" s="1">
        <v>0.0539</v>
      </c>
      <c r="L50" s="1">
        <v>0.0512</v>
      </c>
      <c r="M50" s="1">
        <v>0.0523</v>
      </c>
      <c r="N50" s="1">
        <v>0.0488</v>
      </c>
      <c r="O50" s="1">
        <v>0.0499</v>
      </c>
      <c r="P50" s="1">
        <v>0.042113</v>
      </c>
      <c r="Q50" s="1">
        <v>0.042</v>
      </c>
      <c r="R50" s="1">
        <v>0.0398</v>
      </c>
      <c r="S50" s="1">
        <v>0.044700000000000004</v>
      </c>
      <c r="T50" s="1">
        <v>0.0412</v>
      </c>
      <c r="U50" s="1">
        <v>0.03892</v>
      </c>
      <c r="V50" s="1">
        <v>0.038400000000000004</v>
      </c>
      <c r="W50" s="1">
        <v>0.0736</v>
      </c>
      <c r="X50" s="1">
        <v>0.06670000000000001</v>
      </c>
      <c r="Y50" s="1">
        <v>0.0658</v>
      </c>
      <c r="Z50" s="1">
        <v>0.060700000000000004</v>
      </c>
      <c r="AA50" s="1">
        <v>0.0587</v>
      </c>
      <c r="AB50" s="1">
        <v>0.0524</v>
      </c>
      <c r="AC50" s="1">
        <v>0.0572</v>
      </c>
      <c r="AD50" s="1">
        <v>0.0557</v>
      </c>
      <c r="AE50" s="1">
        <v>0.0507</v>
      </c>
      <c r="AF50" s="1">
        <v>0.0445</v>
      </c>
      <c r="AG50" s="1">
        <v>0.0677</v>
      </c>
      <c r="AH50" s="1">
        <v>0.06</v>
      </c>
      <c r="AI50" s="1">
        <v>0.0565</v>
      </c>
      <c r="AJ50" s="1">
        <v>0.0529</v>
      </c>
      <c r="AK50" s="1">
        <v>0.0449</v>
      </c>
      <c r="AL50" s="1">
        <v>0.0453</v>
      </c>
      <c r="AM50" s="1">
        <v>0.044500000000000005</v>
      </c>
      <c r="AN50" s="1">
        <v>0.042800000000000005</v>
      </c>
      <c r="AO50" s="1">
        <v>0.042100000000000005</v>
      </c>
      <c r="AP50" s="1">
        <v>0.0414</v>
      </c>
      <c r="AQ50" s="1">
        <v>0.041</v>
      </c>
      <c r="AR50" s="9">
        <v>0.0397</v>
      </c>
      <c r="AS50" s="9">
        <v>0.0378</v>
      </c>
      <c r="AT50" s="9">
        <v>0.0359</v>
      </c>
      <c r="AU50" s="9">
        <v>0.0367</v>
      </c>
      <c r="AV50" s="9">
        <v>0.0351</v>
      </c>
      <c r="AW50" s="9">
        <v>0.0324</v>
      </c>
      <c r="AX50" s="9">
        <v>0.0435</v>
      </c>
      <c r="AY50" s="9">
        <v>0.030100000000000002</v>
      </c>
      <c r="AZ50" s="9">
        <v>0.0281</v>
      </c>
      <c r="BA50" s="9">
        <v>0.0351</v>
      </c>
      <c r="BB50" s="9">
        <v>0.0329</v>
      </c>
      <c r="BC50" s="9">
        <v>0.033100000000000004</v>
      </c>
      <c r="BD50" s="9">
        <v>0.0324</v>
      </c>
      <c r="BE50" s="9">
        <v>0.027700000000000002</v>
      </c>
      <c r="BF50" s="9">
        <v>0.037200000000000004</v>
      </c>
      <c r="BG50" s="9">
        <v>0.0333</v>
      </c>
      <c r="BH50" s="9">
        <v>0.0329</v>
      </c>
      <c r="BI50" s="9">
        <v>0.031</v>
      </c>
      <c r="BJ50" s="9">
        <v>0.0302</v>
      </c>
      <c r="BK50" s="9">
        <v>0.030556999999999997</v>
      </c>
      <c r="BL50" s="9">
        <v>0.0291</v>
      </c>
      <c r="BM50" s="9">
        <v>0.0287</v>
      </c>
    </row>
    <row r="51" spans="1:65" ht="15">
      <c r="A51" t="s">
        <v>144</v>
      </c>
      <c r="B51" s="6">
        <v>0.0052662037037037035</v>
      </c>
      <c r="C51" s="6">
        <v>0.0042592592592592595</v>
      </c>
      <c r="D51" s="7" t="s">
        <v>145</v>
      </c>
      <c r="E51" s="6">
        <v>0.004085648148148148</v>
      </c>
      <c r="F51" s="7" t="s">
        <v>146</v>
      </c>
      <c r="G51" s="6">
        <v>0.003981481481481482</v>
      </c>
      <c r="H51" s="7" t="s">
        <v>147</v>
      </c>
      <c r="I51" s="6">
        <v>0.004884259259259259</v>
      </c>
      <c r="J51" s="6">
        <v>0.004803240740740741</v>
      </c>
      <c r="K51" s="6">
        <v>0.0043287037037037035</v>
      </c>
      <c r="L51" s="6">
        <v>0.004166666666666667</v>
      </c>
      <c r="M51" s="6">
        <v>0.004618055555555556</v>
      </c>
      <c r="N51" s="7" t="s">
        <v>148</v>
      </c>
      <c r="O51" s="7" t="s">
        <v>125</v>
      </c>
      <c r="P51" s="6">
        <v>0.0043749999999999995</v>
      </c>
      <c r="Q51" s="6">
        <v>0.0038310185185185183</v>
      </c>
      <c r="R51" s="7" t="s">
        <v>149</v>
      </c>
      <c r="S51" s="6">
        <v>0.004710648148148148</v>
      </c>
      <c r="T51" s="6">
        <v>0.0030671296296296297</v>
      </c>
      <c r="U51" s="6">
        <v>0.0039004629629629628</v>
      </c>
      <c r="V51" s="7" t="s">
        <v>150</v>
      </c>
      <c r="W51" s="6">
        <v>0.003969907407407407</v>
      </c>
      <c r="X51" s="6">
        <v>0.0038773148148148148</v>
      </c>
      <c r="Y51" s="6">
        <v>0.0036921296296296294</v>
      </c>
      <c r="Z51" s="6">
        <v>0.0029745370370370373</v>
      </c>
      <c r="AA51" s="6">
        <v>0.0036574074074074074</v>
      </c>
      <c r="AB51" s="6">
        <v>0.002893518518518519</v>
      </c>
      <c r="AC51" s="6">
        <v>0.003645833333333333</v>
      </c>
      <c r="AD51" s="6">
        <v>0.0035300925925925925</v>
      </c>
      <c r="AE51" s="6">
        <v>0.0035416666666666665</v>
      </c>
      <c r="AF51" s="6">
        <v>0.003252314814814815</v>
      </c>
      <c r="AG51" s="6">
        <v>0.004432870370370371</v>
      </c>
      <c r="AH51" s="6">
        <v>0.0038194444444444443</v>
      </c>
      <c r="AI51" s="6">
        <v>0.0032175925925925926</v>
      </c>
      <c r="AJ51" s="6">
        <v>0.00443287037037037</v>
      </c>
      <c r="AK51" s="6">
        <v>0.004074074074074074</v>
      </c>
      <c r="AL51" s="6">
        <v>0.0035416666666666665</v>
      </c>
      <c r="AM51" s="6">
        <v>0.003425925925925926</v>
      </c>
      <c r="AN51" s="6">
        <v>0.003240740740740741</v>
      </c>
      <c r="AO51" s="6">
        <v>0.003113425925925926</v>
      </c>
      <c r="AP51" s="6">
        <v>0.0027546296296296294</v>
      </c>
      <c r="AQ51" s="6">
        <v>0.003402777777777778</v>
      </c>
      <c r="AR51" s="6">
        <v>0.003171296296296296</v>
      </c>
      <c r="AS51" s="6">
        <v>0.0029629629629629632</v>
      </c>
      <c r="AT51" s="6">
        <v>0.002766203703703704</v>
      </c>
      <c r="AU51" s="6">
        <v>0.003298611111111111</v>
      </c>
      <c r="AV51" s="6">
        <v>0.0030787037037037037</v>
      </c>
      <c r="AW51" s="6">
        <v>0.0030092592592592593</v>
      </c>
      <c r="AX51" s="6">
        <v>0.0033912037037037036</v>
      </c>
      <c r="AY51" s="6">
        <v>0.002766203703703704</v>
      </c>
      <c r="AZ51" s="6">
        <v>0.0026157407407407405</v>
      </c>
      <c r="BA51" s="6">
        <v>0.0033564814814814816</v>
      </c>
      <c r="BB51" s="6">
        <v>0.0031944444444444446</v>
      </c>
      <c r="BC51" s="6">
        <v>0.0032175925925925926</v>
      </c>
      <c r="BD51" s="6">
        <v>0.0030324074074074073</v>
      </c>
      <c r="BE51" s="6">
        <v>0.0024768518518518516</v>
      </c>
      <c r="BF51" s="6">
        <v>0.003425925925925926</v>
      </c>
      <c r="BG51" s="6">
        <v>0.003275462962962963</v>
      </c>
      <c r="BH51" s="6">
        <v>0.0030671296296296297</v>
      </c>
      <c r="BI51" s="6">
        <v>0.0029976851851851853</v>
      </c>
      <c r="BJ51" s="6">
        <v>0.003414351851851852</v>
      </c>
      <c r="BK51" s="6">
        <v>0.0027199074074074074</v>
      </c>
      <c r="BL51" s="6">
        <v>0.003125</v>
      </c>
      <c r="BM51" s="6">
        <v>0.0028125</v>
      </c>
    </row>
    <row r="52" spans="1:65" ht="15">
      <c r="A52" t="s">
        <v>151</v>
      </c>
      <c r="B52" s="6">
        <v>0.009479166666666665</v>
      </c>
      <c r="C52" s="6">
        <v>0.007418981481481481</v>
      </c>
      <c r="D52" s="7" t="s">
        <v>152</v>
      </c>
      <c r="E52" s="6">
        <v>0.007592592592592592</v>
      </c>
      <c r="F52" s="7" t="s">
        <v>153</v>
      </c>
      <c r="G52" s="6">
        <v>0.007592592592592592</v>
      </c>
      <c r="H52" s="7" t="s">
        <v>154</v>
      </c>
      <c r="I52" s="6">
        <v>0.0077546296296296295</v>
      </c>
      <c r="J52" s="6">
        <v>0.007974537037037037</v>
      </c>
      <c r="K52" s="6">
        <v>0.008587962962962962</v>
      </c>
      <c r="L52" s="6">
        <v>0.008159722222222223</v>
      </c>
      <c r="M52" s="6">
        <v>0.009259259259259259</v>
      </c>
      <c r="N52" s="7" t="s">
        <v>155</v>
      </c>
      <c r="O52" s="6">
        <v>0.008564814814814815</v>
      </c>
      <c r="P52" s="6">
        <v>0.00681712962962963</v>
      </c>
      <c r="Q52" s="6">
        <v>0.0067708333333333336</v>
      </c>
      <c r="R52" s="7" t="s">
        <v>156</v>
      </c>
      <c r="S52" s="6">
        <v>0.00798611111111111</v>
      </c>
      <c r="T52" s="6">
        <v>0.007638888888888889</v>
      </c>
      <c r="U52" s="6">
        <v>0.0067476851851851856</v>
      </c>
      <c r="V52" s="7" t="s">
        <v>157</v>
      </c>
      <c r="W52" s="6">
        <v>0.007789351851851852</v>
      </c>
      <c r="X52" s="6">
        <v>0.007476851851851852</v>
      </c>
      <c r="Y52" s="6">
        <v>0.0072337962962962955</v>
      </c>
      <c r="Z52" s="6">
        <v>0.006377314814814815</v>
      </c>
      <c r="AA52" s="6">
        <v>0.007129629629629629</v>
      </c>
      <c r="AB52" s="6">
        <v>0.006030092592592593</v>
      </c>
      <c r="AC52" s="6">
        <v>0.0067476851851851856</v>
      </c>
      <c r="AD52" s="6">
        <v>0.006331018518518519</v>
      </c>
      <c r="AE52" s="6">
        <v>0.006458333333333333</v>
      </c>
      <c r="AF52" s="6">
        <v>0.005798611111111111</v>
      </c>
      <c r="AG52" s="6">
        <v>0.008784722222222223</v>
      </c>
      <c r="AH52" s="6">
        <v>0.007824074074074075</v>
      </c>
      <c r="AI52" s="6">
        <v>0.007395833333333334</v>
      </c>
      <c r="AJ52" s="6">
        <v>0.008252314814814815</v>
      </c>
      <c r="AK52" s="6">
        <v>0.007060185185185185</v>
      </c>
      <c r="AL52" s="6">
        <v>0.006597222222222222</v>
      </c>
      <c r="AM52" s="6">
        <v>0.006215277777777778</v>
      </c>
      <c r="AN52" s="6">
        <v>0.005798611111111111</v>
      </c>
      <c r="AO52" s="6">
        <v>0.005520833333333333</v>
      </c>
      <c r="AP52" s="6">
        <v>0.005347222222222222</v>
      </c>
      <c r="AQ52" s="6">
        <v>0.005497685185185185</v>
      </c>
      <c r="AR52" s="6">
        <v>0.005324074074074074</v>
      </c>
      <c r="AS52" s="6">
        <v>0.005115740740740741</v>
      </c>
      <c r="AT52" s="6">
        <v>0.004907407407407407</v>
      </c>
      <c r="AU52" s="6">
        <v>0.00587962962962963</v>
      </c>
      <c r="AV52" s="6">
        <v>0.005706018518518519</v>
      </c>
      <c r="AW52" s="6">
        <v>0.005439814814814815</v>
      </c>
      <c r="AX52" s="6">
        <v>0.0061342592592592594</v>
      </c>
      <c r="AY52" s="6">
        <v>0.00494212962962963</v>
      </c>
      <c r="AZ52" s="6">
        <v>0.004629629629629629</v>
      </c>
      <c r="BA52" s="6">
        <v>0.005706018518518519</v>
      </c>
      <c r="BB52" s="6">
        <v>0.005347222222222222</v>
      </c>
      <c r="BC52" s="6">
        <v>0.005335648148148148</v>
      </c>
      <c r="BD52" s="6">
        <v>0.005069444444444444</v>
      </c>
      <c r="BE52" s="6">
        <v>0.004479166666666667</v>
      </c>
      <c r="BF52" s="6">
        <v>0.006273148148148148</v>
      </c>
      <c r="BG52" s="6">
        <v>0.005671296296296297</v>
      </c>
      <c r="BH52" s="6">
        <v>0.0053125</v>
      </c>
      <c r="BI52" s="6">
        <v>0.005277777777777778</v>
      </c>
      <c r="BJ52" s="6">
        <v>0.0052199074074074075</v>
      </c>
      <c r="BK52" s="6">
        <v>0.004930555555555555</v>
      </c>
      <c r="BL52" s="6">
        <v>0.004976851851851852</v>
      </c>
      <c r="BM52" s="6">
        <v>0.004722222222222222</v>
      </c>
    </row>
    <row r="53" spans="1:65" ht="15">
      <c r="A53" t="s">
        <v>158</v>
      </c>
      <c r="B53" s="6">
        <v>0.006620370370370371</v>
      </c>
      <c r="C53" s="6">
        <v>0.005300925925925926</v>
      </c>
      <c r="D53" s="7" t="s">
        <v>159</v>
      </c>
      <c r="E53" s="6">
        <v>0.005486111111111111</v>
      </c>
      <c r="F53" s="6">
        <v>0.005127314814814815</v>
      </c>
      <c r="G53" s="6">
        <v>0.005104166666666667</v>
      </c>
      <c r="H53" s="7" t="s">
        <v>160</v>
      </c>
      <c r="I53" s="6">
        <v>0.005694444444444445</v>
      </c>
      <c r="J53" s="6">
        <v>0.005648148148148149</v>
      </c>
      <c r="K53" s="6">
        <v>0.005462962962962963</v>
      </c>
      <c r="L53" s="6">
        <v>0.005127314814814815</v>
      </c>
      <c r="M53" s="6">
        <v>0.006469907407407408</v>
      </c>
      <c r="N53" s="7" t="s">
        <v>161</v>
      </c>
      <c r="O53" s="6">
        <v>0.005451388888888889</v>
      </c>
      <c r="P53" s="6">
        <v>0.004988425925925926</v>
      </c>
      <c r="Q53" s="6">
        <v>0.004895833333333334</v>
      </c>
      <c r="R53" s="7" t="s">
        <v>162</v>
      </c>
      <c r="S53" s="6">
        <v>0.005648148148148149</v>
      </c>
      <c r="T53" s="6">
        <v>0.0050810185185185186</v>
      </c>
      <c r="U53" s="6">
        <v>0.005046296296296296</v>
      </c>
      <c r="V53" s="7" t="s">
        <v>163</v>
      </c>
      <c r="W53" s="6">
        <v>0.005636574074074074</v>
      </c>
      <c r="X53" s="6">
        <v>0.005162037037037037</v>
      </c>
      <c r="Y53" s="6">
        <v>0.004988425925925926</v>
      </c>
      <c r="Z53" s="6">
        <v>0.004398148148148148</v>
      </c>
      <c r="AA53" s="6">
        <v>0.004965277777777778</v>
      </c>
      <c r="AB53" s="6">
        <v>0.004155092592592592</v>
      </c>
      <c r="AC53" s="6">
        <v>0.004166666666666667</v>
      </c>
      <c r="AD53" s="6">
        <v>0.003969907407407407</v>
      </c>
      <c r="AE53" s="6">
        <v>0.00417824074074074</v>
      </c>
      <c r="AF53" s="6">
        <v>0.00369212962962963</v>
      </c>
      <c r="AG53" s="6">
        <v>0.00599537037037037</v>
      </c>
      <c r="AH53" s="6">
        <v>0.0053125</v>
      </c>
      <c r="AI53" s="6">
        <v>0.0051967592592592595</v>
      </c>
      <c r="AJ53" s="6">
        <v>0.0059259259259259265</v>
      </c>
      <c r="AK53" s="6">
        <v>0.004953703703703704</v>
      </c>
      <c r="AL53" s="6">
        <v>0.004027777777777778</v>
      </c>
      <c r="AM53" s="6">
        <v>0.0038541666666666663</v>
      </c>
      <c r="AN53" s="6">
        <v>0.0036574074074074074</v>
      </c>
      <c r="AO53" s="6">
        <v>0.003506944444444444</v>
      </c>
      <c r="AP53" s="6">
        <v>0.003472222222222222</v>
      </c>
      <c r="AQ53" s="6">
        <v>0.003506944444444444</v>
      </c>
      <c r="AR53" s="6">
        <v>0.0033680555555555556</v>
      </c>
      <c r="AS53" s="6">
        <v>0.0032291666666666666</v>
      </c>
      <c r="AT53" s="6">
        <v>0.0030902777777777777</v>
      </c>
      <c r="AU53" s="6">
        <v>0.0038773148148148148</v>
      </c>
      <c r="AV53" s="6">
        <v>0.003738425925925926</v>
      </c>
      <c r="AW53" s="6">
        <v>0.0037152777777777774</v>
      </c>
      <c r="AX53" s="6">
        <v>0.004039351851851852</v>
      </c>
      <c r="AY53" s="6">
        <v>0.0033449074074074076</v>
      </c>
      <c r="AZ53" s="6">
        <v>0.003101851851851852</v>
      </c>
      <c r="BA53" s="6">
        <v>0.0038425925925925923</v>
      </c>
      <c r="BB53" s="6">
        <v>0.003622685185185185</v>
      </c>
      <c r="BC53" s="6">
        <v>0.003611111111111111</v>
      </c>
      <c r="BD53" s="6">
        <v>0.003506944444444444</v>
      </c>
      <c r="BE53" s="6">
        <v>0.0030787037037037037</v>
      </c>
      <c r="BF53" s="6">
        <v>0.004201388888888889</v>
      </c>
      <c r="BG53" s="6">
        <v>0.0035763888888888885</v>
      </c>
      <c r="BH53" s="6">
        <v>0.003472222222222222</v>
      </c>
      <c r="BI53" s="6">
        <v>0.003425925925925926</v>
      </c>
      <c r="BJ53" s="6">
        <v>0.0038078703703703703</v>
      </c>
      <c r="BK53" s="6">
        <v>0.003298611111111111</v>
      </c>
      <c r="BL53" s="6">
        <v>0.003402777777777778</v>
      </c>
      <c r="BM53" s="6">
        <v>0.003263888888888889</v>
      </c>
    </row>
    <row r="54" spans="1:65" ht="15">
      <c r="A54" t="s">
        <v>164</v>
      </c>
      <c r="B54" s="6">
        <v>0.003796296296296296</v>
      </c>
      <c r="C54" s="6">
        <v>0.004548611111111111</v>
      </c>
      <c r="D54" s="7" t="s">
        <v>146</v>
      </c>
      <c r="E54" s="6">
        <v>0.0039004629629629628</v>
      </c>
      <c r="F54" s="7" t="s">
        <v>145</v>
      </c>
      <c r="G54" s="6">
        <v>0.0043518518518518515</v>
      </c>
      <c r="H54" s="7" t="s">
        <v>165</v>
      </c>
      <c r="I54" s="6">
        <v>0.003587962962962963</v>
      </c>
      <c r="J54" s="6">
        <v>0.003634259259259259</v>
      </c>
      <c r="K54" s="6">
        <v>0.004155092592592592</v>
      </c>
      <c r="L54" s="6">
        <v>0.003981481481481482</v>
      </c>
      <c r="M54" s="6">
        <v>0.003946759259259259</v>
      </c>
      <c r="N54" s="7" t="s">
        <v>166</v>
      </c>
      <c r="O54" s="7" t="s">
        <v>167</v>
      </c>
      <c r="P54" s="6">
        <v>0.003252314814814815</v>
      </c>
      <c r="Q54" s="6">
        <v>0.003148148148148148</v>
      </c>
      <c r="R54" s="7" t="s">
        <v>168</v>
      </c>
      <c r="S54" s="6">
        <v>0.0035416666666666665</v>
      </c>
      <c r="T54" s="6">
        <v>0.0033217592592592595</v>
      </c>
      <c r="U54" s="6">
        <v>0.002928240740740741</v>
      </c>
      <c r="V54" s="7" t="s">
        <v>169</v>
      </c>
      <c r="W54" s="6">
        <v>0.005</v>
      </c>
      <c r="X54" s="6">
        <v>0.004756944444444445</v>
      </c>
      <c r="Y54" s="6">
        <v>0.004641203703703704</v>
      </c>
      <c r="Z54" s="6">
        <v>0.004189814814814815</v>
      </c>
      <c r="AA54" s="6">
        <v>0.00431712962962963</v>
      </c>
      <c r="AB54" s="6">
        <v>0.0038425925925925923</v>
      </c>
      <c r="AC54" s="6">
        <v>0.004074074074074074</v>
      </c>
      <c r="AD54" s="6">
        <v>0.003923611111111111</v>
      </c>
      <c r="AE54" s="6">
        <v>0.0037500000000000003</v>
      </c>
      <c r="AF54" s="6">
        <v>0.00337962962962963</v>
      </c>
      <c r="AG54" s="6">
        <v>0.005439814814814815</v>
      </c>
      <c r="AH54" s="6">
        <v>0.004826388888888889</v>
      </c>
      <c r="AI54" s="6">
        <v>0.004502314814814815</v>
      </c>
      <c r="AJ54" s="6">
        <v>0.0038194444444444443</v>
      </c>
      <c r="AK54" s="6">
        <v>0.003275462962962963</v>
      </c>
      <c r="AL54" s="6">
        <v>0.0038657407407407408</v>
      </c>
      <c r="AM54" s="6">
        <v>0.0036689814814814814</v>
      </c>
      <c r="AN54" s="6">
        <v>0.0035300925925925925</v>
      </c>
      <c r="AO54" s="6">
        <v>0.003472222222222222</v>
      </c>
      <c r="AP54" s="6">
        <v>0.0030208333333333333</v>
      </c>
      <c r="AQ54" s="6">
        <v>0.003425925925925926</v>
      </c>
      <c r="AR54" s="6">
        <v>0.0033333333333333335</v>
      </c>
      <c r="AS54" s="6">
        <v>0.003240740740740741</v>
      </c>
      <c r="AT54" s="6">
        <v>0.003136574074074074</v>
      </c>
      <c r="AU54" s="6">
        <v>0.002905092592592593</v>
      </c>
      <c r="AV54" s="6">
        <v>0.0028819444444444444</v>
      </c>
      <c r="AW54" s="6">
        <v>0.0025</v>
      </c>
      <c r="AX54" s="6">
        <v>0.00337962962962963</v>
      </c>
      <c r="AY54" s="6">
        <v>0.0022569444444444442</v>
      </c>
      <c r="AZ54" s="6">
        <v>0.0021643518518518518</v>
      </c>
      <c r="BA54" s="6">
        <v>0.0027083333333333334</v>
      </c>
      <c r="BB54" s="6">
        <v>0.002534722222222222</v>
      </c>
      <c r="BC54" s="6">
        <v>0.002523148148148148</v>
      </c>
      <c r="BD54" s="6">
        <v>0.0024768518518518516</v>
      </c>
      <c r="BE54" s="6">
        <v>0.0020601851851851853</v>
      </c>
      <c r="BF54" s="6">
        <v>0.0025925925925925925</v>
      </c>
      <c r="BG54" s="6">
        <v>0.0023032407407407407</v>
      </c>
      <c r="BH54" s="6">
        <v>0.0022453703703703702</v>
      </c>
      <c r="BI54" s="6">
        <v>0.0021874999999999998</v>
      </c>
      <c r="BJ54" s="6">
        <v>0.002037037037037037</v>
      </c>
      <c r="BK54" s="6">
        <v>0.0021064814814814813</v>
      </c>
      <c r="BL54" s="6">
        <v>0.001967592592592593</v>
      </c>
      <c r="BM54" s="6">
        <v>0.0018981481481481482</v>
      </c>
    </row>
    <row r="55" spans="1:65" ht="15">
      <c r="A55" t="s">
        <v>170</v>
      </c>
      <c r="B55" s="6">
        <v>0.0030092592592592593</v>
      </c>
      <c r="C55" s="6">
        <v>0.0034375</v>
      </c>
      <c r="D55" s="7" t="s">
        <v>171</v>
      </c>
      <c r="E55" s="6">
        <v>0.0029861111111111113</v>
      </c>
      <c r="F55" s="7" t="s">
        <v>172</v>
      </c>
      <c r="G55" s="6">
        <v>0.003263888888888889</v>
      </c>
      <c r="H55" s="7" t="s">
        <v>173</v>
      </c>
      <c r="I55" s="6">
        <v>0.002777777777777778</v>
      </c>
      <c r="J55" s="6">
        <v>0.0026041666666666665</v>
      </c>
      <c r="K55" s="6">
        <v>0.0030555555555555557</v>
      </c>
      <c r="L55" s="6">
        <v>0.002951388888888889</v>
      </c>
      <c r="M55" s="6">
        <v>0.002951388888888889</v>
      </c>
      <c r="N55" s="7" t="s">
        <v>174</v>
      </c>
      <c r="O55" s="7" t="s">
        <v>175</v>
      </c>
      <c r="P55" s="6">
        <v>0.0025694444444444445</v>
      </c>
      <c r="Q55" s="6">
        <v>0.002395833333333333</v>
      </c>
      <c r="R55" s="7" t="s">
        <v>176</v>
      </c>
      <c r="S55" s="6">
        <v>0.002627314814814815</v>
      </c>
      <c r="T55" s="6">
        <v>0.0024652777777777776</v>
      </c>
      <c r="U55" s="6">
        <v>0.002384259259259259</v>
      </c>
      <c r="V55" s="7" t="s">
        <v>177</v>
      </c>
      <c r="W55" s="6">
        <v>0.003599537037037037</v>
      </c>
      <c r="X55" s="6">
        <v>0.0036574074074074074</v>
      </c>
      <c r="Y55" s="6">
        <v>0.003483796296296296</v>
      </c>
      <c r="Z55" s="6">
        <v>0.003171296296296296</v>
      </c>
      <c r="AA55" s="6">
        <v>0.0033680555555555556</v>
      </c>
      <c r="AB55" s="6">
        <v>0.0028240740740740743</v>
      </c>
      <c r="AC55" s="6">
        <v>0.003136574074074074</v>
      </c>
      <c r="AD55" s="6">
        <v>0.0030208333333333333</v>
      </c>
      <c r="AE55" s="6">
        <v>0.002835648148148148</v>
      </c>
      <c r="AF55" s="6">
        <v>0.002523148148148148</v>
      </c>
      <c r="AG55" s="6">
        <v>0.0037847222222222223</v>
      </c>
      <c r="AH55" s="6">
        <v>0.0033912037037037036</v>
      </c>
      <c r="AI55" s="6">
        <v>0.003275462962962963</v>
      </c>
      <c r="AJ55" s="6">
        <v>0.002800925925925926</v>
      </c>
      <c r="AK55" s="6">
        <v>0.0025925925925925925</v>
      </c>
      <c r="AL55" s="6">
        <v>0.0028356481481481483</v>
      </c>
      <c r="AM55" s="6">
        <v>0.0027546296296296294</v>
      </c>
      <c r="AN55" s="6">
        <v>0.002627314814814815</v>
      </c>
      <c r="AO55" s="6">
        <v>0.0025578703703703705</v>
      </c>
      <c r="AP55" s="6">
        <v>0.0026851851851851854</v>
      </c>
      <c r="AQ55" s="6">
        <v>0.002523148148148148</v>
      </c>
      <c r="AR55" s="6">
        <v>0.0024768518518518516</v>
      </c>
      <c r="AS55" s="6">
        <v>0.0024305555555555556</v>
      </c>
      <c r="AT55" s="6">
        <v>0.002395833333333333</v>
      </c>
      <c r="AU55" s="6">
        <v>0.0021759259259259258</v>
      </c>
      <c r="AV55" s="6">
        <v>0.0021064814814814813</v>
      </c>
      <c r="AW55" s="6">
        <v>0.0020601851851851853</v>
      </c>
      <c r="AX55" s="6">
        <v>0.0027662037037037034</v>
      </c>
      <c r="AY55" s="6">
        <v>0.001875</v>
      </c>
      <c r="AZ55" s="6">
        <v>0.0017708333333333335</v>
      </c>
      <c r="BA55" s="6">
        <v>0.0023263888888888887</v>
      </c>
      <c r="BB55" s="6">
        <v>0.002002314814814815</v>
      </c>
      <c r="BC55" s="6">
        <v>0.0020254629629629633</v>
      </c>
      <c r="BD55" s="6">
        <v>0.0019328703703703704</v>
      </c>
      <c r="BE55" s="6">
        <v>0.0019212962962962964</v>
      </c>
      <c r="BF55" s="6">
        <v>0.0024189814814814816</v>
      </c>
      <c r="BG55" s="6">
        <v>0.002210648148148148</v>
      </c>
      <c r="BH55" s="6">
        <v>0.0021412037037037038</v>
      </c>
      <c r="BI55" s="6">
        <v>0.0020949074074074073</v>
      </c>
      <c r="BJ55" s="6">
        <v>0.0009375</v>
      </c>
      <c r="BK55" s="6">
        <v>0.0020254629629629633</v>
      </c>
      <c r="BL55" s="6">
        <v>0.0009143518518518518</v>
      </c>
      <c r="BM55" s="6">
        <v>0.0008796296296296296</v>
      </c>
    </row>
    <row r="56" spans="1:65" ht="15">
      <c r="A56" t="s">
        <v>178</v>
      </c>
      <c r="B56" s="9">
        <v>16.4</v>
      </c>
      <c r="C56" s="9"/>
      <c r="E56" s="9"/>
      <c r="J56" s="9"/>
      <c r="K56" s="9"/>
      <c r="L56" s="9"/>
      <c r="M56" s="9"/>
      <c r="P56" s="9"/>
      <c r="Q56" s="9"/>
      <c r="S56" s="9"/>
      <c r="T56" s="9"/>
      <c r="U56" s="9"/>
      <c r="V56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  <c r="BM56" s="6"/>
    </row>
    <row r="57" spans="1:65" ht="15">
      <c r="A57" t="s">
        <v>179</v>
      </c>
      <c r="B57" s="9">
        <v>34</v>
      </c>
      <c r="C57" s="9"/>
      <c r="E57" s="9"/>
      <c r="J57" s="9"/>
      <c r="K57" s="9"/>
      <c r="L57" s="9"/>
      <c r="M57" s="9"/>
      <c r="P57" s="9"/>
      <c r="Q57" s="9"/>
      <c r="S57" s="9"/>
      <c r="T57" s="9"/>
      <c r="U57" s="9"/>
      <c r="V57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ht="15">
      <c r="A58" t="s">
        <v>180</v>
      </c>
      <c r="B58" s="9">
        <v>21.8</v>
      </c>
      <c r="C58" s="9"/>
      <c r="E58" s="9"/>
      <c r="J58" s="9"/>
      <c r="K58" s="9"/>
      <c r="L58" s="9"/>
      <c r="M58" s="9"/>
      <c r="P58" s="9"/>
      <c r="Q58" s="9"/>
      <c r="S58" s="9"/>
      <c r="T58" s="9"/>
      <c r="U58" s="9"/>
      <c r="V58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ht="15">
      <c r="A59" t="s">
        <v>181</v>
      </c>
      <c r="B59" s="6">
        <v>0.006215277777777778</v>
      </c>
      <c r="C59" s="6">
        <v>0.0077546296296296295</v>
      </c>
      <c r="D59" s="7" t="s">
        <v>182</v>
      </c>
      <c r="E59" s="6">
        <v>0.0061805555555555555</v>
      </c>
      <c r="F59" s="7" t="s">
        <v>183</v>
      </c>
      <c r="G59" s="6">
        <v>0.007465277777777777</v>
      </c>
      <c r="H59" s="7" t="s">
        <v>184</v>
      </c>
      <c r="I59" s="6">
        <v>0.00542824074074074</v>
      </c>
      <c r="J59" s="6">
        <v>0.005451388888888889</v>
      </c>
      <c r="K59" s="6">
        <v>0.006527777777777778</v>
      </c>
      <c r="L59" s="6">
        <v>0.006215277777777778</v>
      </c>
      <c r="M59" s="6">
        <v>0.005914351851851852</v>
      </c>
      <c r="N59" s="7" t="s">
        <v>185</v>
      </c>
      <c r="O59" s="7" t="s">
        <v>186</v>
      </c>
      <c r="P59" s="6">
        <v>0.004768518518518518</v>
      </c>
      <c r="Q59" s="6">
        <v>0.00474537037037037</v>
      </c>
      <c r="R59" s="7" t="s">
        <v>187</v>
      </c>
      <c r="S59" s="6">
        <v>0.004594907407407407</v>
      </c>
      <c r="T59" s="6">
        <v>0.004409722222222222</v>
      </c>
      <c r="U59" s="6">
        <v>0.004027777777777778</v>
      </c>
      <c r="V59" s="7" t="s">
        <v>167</v>
      </c>
      <c r="W59" s="6">
        <v>0.009513888888888888</v>
      </c>
      <c r="X59" s="6">
        <v>0.009166666666666665</v>
      </c>
      <c r="Y59" s="6">
        <v>0.008946759259259258</v>
      </c>
      <c r="Z59" s="6">
        <v>0.008090277777777778</v>
      </c>
      <c r="AA59" s="6">
        <v>0.008368055555555556</v>
      </c>
      <c r="AB59" s="6">
        <v>0.007268518518518518</v>
      </c>
      <c r="AC59" s="6">
        <v>0.0078009259259259256</v>
      </c>
      <c r="AD59" s="6">
        <v>0.007511574074074073</v>
      </c>
      <c r="AE59" s="6">
        <v>0.007141203703703704</v>
      </c>
      <c r="AF59" s="6">
        <v>0.006354166666666667</v>
      </c>
      <c r="AG59" s="6">
        <v>0.009768518518518518</v>
      </c>
      <c r="AH59" s="6">
        <v>0.008761574074074074</v>
      </c>
      <c r="AI59" s="6">
        <v>0.008472222222222221</v>
      </c>
      <c r="AJ59" s="6">
        <v>0.006620370370370371</v>
      </c>
      <c r="AK59" s="6">
        <v>0.005590277777777778</v>
      </c>
      <c r="AL59" s="6">
        <v>0.006238425925925926</v>
      </c>
      <c r="AM59" s="6">
        <v>0.0059953703703703705</v>
      </c>
      <c r="AN59" s="6">
        <v>0.005717592592592593</v>
      </c>
      <c r="AO59" s="6">
        <v>0.005532407407407408</v>
      </c>
      <c r="AP59" s="6">
        <v>0.0050347222222222225</v>
      </c>
      <c r="AQ59" s="6">
        <v>0.005462962962962963</v>
      </c>
      <c r="AR59" s="6">
        <v>0.005300925925925926</v>
      </c>
      <c r="AS59" s="6">
        <v>0.005138888888888889</v>
      </c>
      <c r="AT59" s="6">
        <v>0.004976851851851852</v>
      </c>
      <c r="AU59" s="6">
        <v>0.004652777777777777</v>
      </c>
      <c r="AV59" s="6">
        <v>0.0044675925925925924</v>
      </c>
      <c r="AW59" s="6">
        <v>0.0040625</v>
      </c>
      <c r="AX59" s="6">
        <v>0.005729166666666667</v>
      </c>
      <c r="AY59" s="6">
        <v>0.003726851851851852</v>
      </c>
      <c r="AZ59" s="6">
        <v>0.0035416666666666665</v>
      </c>
      <c r="BA59" s="6">
        <v>0.004224537037037037</v>
      </c>
      <c r="BB59" s="6">
        <v>0.0038425925925925923</v>
      </c>
      <c r="BC59" s="6">
        <v>0.0038541666666666663</v>
      </c>
      <c r="BD59" s="6">
        <v>0.003738425925925926</v>
      </c>
      <c r="BE59" s="6">
        <v>0.0033217592592592595</v>
      </c>
      <c r="BF59" s="6">
        <v>0.004456018518518519</v>
      </c>
      <c r="BG59" s="6">
        <v>0.003958333333333333</v>
      </c>
      <c r="BH59" s="6">
        <v>0.0038310185185185183</v>
      </c>
      <c r="BI59" s="6">
        <v>0.003726851851851852</v>
      </c>
      <c r="BJ59" s="6">
        <v>0.0033333333333333335</v>
      </c>
      <c r="BK59" s="6">
        <v>0.0035648148148148145</v>
      </c>
      <c r="BL59" s="6">
        <v>0.0032175925925925926</v>
      </c>
      <c r="BM59" s="6">
        <v>0.003113425925925926</v>
      </c>
    </row>
    <row r="60" spans="1:65" ht="15">
      <c r="A60" t="s">
        <v>188</v>
      </c>
      <c r="B60" s="6">
        <v>0.0035416666666666665</v>
      </c>
      <c r="C60" s="6">
        <v>0.005821759259259259</v>
      </c>
      <c r="D60" s="7" t="s">
        <v>189</v>
      </c>
      <c r="E60" s="6">
        <v>0.004085648148148148</v>
      </c>
      <c r="F60" s="7" t="s">
        <v>190</v>
      </c>
      <c r="G60" s="6">
        <v>0.005636574074074074</v>
      </c>
      <c r="H60" s="7" t="s">
        <v>191</v>
      </c>
      <c r="I60" s="6">
        <v>0.003136574074074074</v>
      </c>
      <c r="J60" s="6">
        <v>0.003113425925925926</v>
      </c>
      <c r="K60" s="6">
        <v>0.004479166666666667</v>
      </c>
      <c r="L60" s="6">
        <v>0.004155092592592592</v>
      </c>
      <c r="M60" s="6">
        <v>0.003587962962962963</v>
      </c>
      <c r="N60" s="7" t="s">
        <v>192</v>
      </c>
      <c r="O60" s="7" t="s">
        <v>193</v>
      </c>
      <c r="P60" s="6">
        <v>0.0025810185185185185</v>
      </c>
      <c r="Q60" s="6">
        <v>0.0024305555555555556</v>
      </c>
      <c r="R60" s="7" t="s">
        <v>176</v>
      </c>
      <c r="S60" s="6">
        <v>0.002372685185185185</v>
      </c>
      <c r="T60" s="6">
        <v>0.002199074074074074</v>
      </c>
      <c r="U60" s="6">
        <v>0.0019212962962962964</v>
      </c>
      <c r="V60" s="7" t="s">
        <v>194</v>
      </c>
      <c r="W60" s="6">
        <v>0.007199074074074074</v>
      </c>
      <c r="X60" s="6">
        <v>0.006805555555555556</v>
      </c>
      <c r="Y60" s="6">
        <v>0.006620370370370371</v>
      </c>
      <c r="Z60" s="6">
        <v>0.005914351851851852</v>
      </c>
      <c r="AA60" s="6">
        <v>0.006203703703703704</v>
      </c>
      <c r="AB60" s="6">
        <v>0.00525462962962963</v>
      </c>
      <c r="AC60" s="6">
        <v>0.005324074074074074</v>
      </c>
      <c r="AD60" s="6">
        <v>0.0050578703703703706</v>
      </c>
      <c r="AE60" s="6">
        <v>0.005</v>
      </c>
      <c r="AF60" s="6">
        <v>0.004456018518518519</v>
      </c>
      <c r="AG60" s="6">
        <v>0.0077314814814814815</v>
      </c>
      <c r="AH60" s="6">
        <v>0.0069097222222222225</v>
      </c>
      <c r="AI60" s="6">
        <v>0.006423611111111112</v>
      </c>
      <c r="AJ60" s="6">
        <v>0.003761574074074074</v>
      </c>
      <c r="AK60" s="6">
        <v>0.003125</v>
      </c>
      <c r="AL60" s="6">
        <v>0.004074074074074074</v>
      </c>
      <c r="AM60" s="6">
        <v>0.003773148148148148</v>
      </c>
      <c r="AN60" s="6">
        <v>0.0035763888888888885</v>
      </c>
      <c r="AO60" s="6">
        <v>0.00349537037037037</v>
      </c>
      <c r="AP60" s="6">
        <v>0.003275462962962963</v>
      </c>
      <c r="AQ60" s="6">
        <v>0.003449074074074074</v>
      </c>
      <c r="AR60" s="6">
        <v>0.0033217592592592595</v>
      </c>
      <c r="AS60" s="6">
        <v>0.0032060185185185186</v>
      </c>
      <c r="AT60" s="6">
        <v>0.0030787037037037037</v>
      </c>
      <c r="AU60" s="6">
        <v>0.0026157407407407405</v>
      </c>
      <c r="AV60" s="6">
        <v>0.0025694444444444445</v>
      </c>
      <c r="AW60" s="6">
        <v>0.0022800925925925927</v>
      </c>
      <c r="AX60" s="6">
        <v>0.0037037037037037034</v>
      </c>
      <c r="AY60" s="6">
        <v>0.0020949074074074073</v>
      </c>
      <c r="AZ60" s="6">
        <v>0.001990740740740741</v>
      </c>
      <c r="BA60" s="6">
        <v>0.0020601851851851853</v>
      </c>
      <c r="BB60" s="6">
        <v>0.0019212962962962964</v>
      </c>
      <c r="BC60" s="6">
        <v>0.0018981481481481482</v>
      </c>
      <c r="BD60" s="6">
        <v>0.001851851851851852</v>
      </c>
      <c r="BE60" s="6">
        <v>0.0015972222222222223</v>
      </c>
      <c r="BF60" s="6">
        <v>0.0021412037037037038</v>
      </c>
      <c r="BG60" s="6">
        <v>0.001863425925925926</v>
      </c>
      <c r="BH60" s="6">
        <v>0.0017824074074074075</v>
      </c>
      <c r="BI60" s="6">
        <v>0.0017592592592592592</v>
      </c>
      <c r="BJ60" s="6">
        <v>0.0015162037037037036</v>
      </c>
      <c r="BK60" s="6">
        <v>0.001712962962962963</v>
      </c>
      <c r="BL60" s="6">
        <v>0.0014236111111111112</v>
      </c>
      <c r="BM60" s="6">
        <v>0.0013310185185185187</v>
      </c>
    </row>
    <row r="61" spans="1:65" ht="15">
      <c r="A61" t="s">
        <v>195</v>
      </c>
      <c r="B61" s="6">
        <v>0.005486111111111111</v>
      </c>
      <c r="C61" s="6">
        <v>0.004791666666666666</v>
      </c>
      <c r="D61" s="7" t="s">
        <v>196</v>
      </c>
      <c r="E61" s="6">
        <v>0.0036689814814814814</v>
      </c>
      <c r="F61" s="27" t="s">
        <v>280</v>
      </c>
      <c r="G61" s="6">
        <v>0.003483796296296296</v>
      </c>
      <c r="H61" s="7" t="s">
        <v>197</v>
      </c>
      <c r="I61" s="6">
        <v>0.0030439814814814817</v>
      </c>
      <c r="J61" s="6">
        <v>0.002951388888888889</v>
      </c>
      <c r="K61" s="6">
        <v>0.003761574074074074</v>
      </c>
      <c r="L61" s="6">
        <v>0.003645833333333333</v>
      </c>
      <c r="M61" s="6">
        <v>0.003148148148148148</v>
      </c>
      <c r="N61" s="7" t="s">
        <v>198</v>
      </c>
      <c r="O61" s="7" t="s">
        <v>199</v>
      </c>
      <c r="P61" s="6">
        <v>0.002800925925925926</v>
      </c>
      <c r="Q61" s="6">
        <v>0.0027546296296296294</v>
      </c>
      <c r="R61" s="7" t="s">
        <v>175</v>
      </c>
      <c r="S61" s="6">
        <v>0.003784722222222222</v>
      </c>
      <c r="T61" s="6">
        <v>0.002199074074074074</v>
      </c>
      <c r="U61" s="6">
        <v>0.0021874999999999998</v>
      </c>
      <c r="V61" s="6">
        <v>0.0021874999999999998</v>
      </c>
      <c r="W61" s="6">
        <v>0.01125</v>
      </c>
      <c r="X61" s="6">
        <v>0.010115740740740741</v>
      </c>
      <c r="Y61" s="6">
        <v>0.009768518518518518</v>
      </c>
      <c r="Z61" s="6">
        <v>0.009131944444444444</v>
      </c>
      <c r="AA61" s="6">
        <v>0.008715277777777778</v>
      </c>
      <c r="AB61" s="6">
        <v>0.007766203703703703</v>
      </c>
      <c r="AC61" s="6">
        <v>0.007662037037037037</v>
      </c>
      <c r="AD61" s="6">
        <v>0.007372685185185185</v>
      </c>
      <c r="AE61" s="6">
        <v>0.006782407407407408</v>
      </c>
      <c r="AF61" s="6">
        <v>0.006006944444444444</v>
      </c>
      <c r="AG61" s="6">
        <v>0.010046296296296296</v>
      </c>
      <c r="AH61" s="6">
        <v>0.008900462962962962</v>
      </c>
      <c r="AI61" s="6">
        <v>0.008518518518518519</v>
      </c>
      <c r="AJ61" s="6">
        <v>0.00568287037037037</v>
      </c>
      <c r="AK61" s="6">
        <v>0.004826388888888889</v>
      </c>
      <c r="AL61" s="6">
        <v>0.005787037037037038</v>
      </c>
      <c r="AM61" s="6">
        <v>0.00556712962962963</v>
      </c>
      <c r="AN61" s="6">
        <v>0.005277777777777778</v>
      </c>
      <c r="AO61" s="6">
        <v>0.005185185185185185</v>
      </c>
      <c r="AP61" s="6">
        <v>0.004722222222222222</v>
      </c>
      <c r="AQ61" s="6">
        <v>0.005104166666666667</v>
      </c>
      <c r="AR61" s="6">
        <v>0.004953703703703704</v>
      </c>
      <c r="AS61" s="6">
        <v>0.004814814814814815</v>
      </c>
      <c r="AT61" s="6">
        <v>0.004675925925925925</v>
      </c>
      <c r="AU61" s="6">
        <v>0.0038888888888888888</v>
      </c>
      <c r="AV61" s="6">
        <v>0.00375</v>
      </c>
      <c r="AW61" s="6">
        <v>0.0033449074074074076</v>
      </c>
      <c r="AX61" s="6">
        <v>0.005219907407407407</v>
      </c>
      <c r="AY61" s="6">
        <v>0.003101851851851852</v>
      </c>
      <c r="AZ61" s="6">
        <v>0.0029629629629629632</v>
      </c>
      <c r="BA61" s="6">
        <v>0.00337962962962963</v>
      </c>
      <c r="BB61" s="6">
        <v>0.003171296296296296</v>
      </c>
      <c r="BC61" s="6">
        <v>0.0031828703703703706</v>
      </c>
      <c r="BD61" s="6">
        <v>0.0030787037037037037</v>
      </c>
      <c r="BE61" s="6">
        <v>0.0026851851851851854</v>
      </c>
      <c r="BF61" s="6">
        <v>0.0035185185185185185</v>
      </c>
      <c r="BG61" s="6">
        <v>0.003171296296296296</v>
      </c>
      <c r="BH61" s="6">
        <v>0.0030787037037037037</v>
      </c>
      <c r="BI61" s="6">
        <v>0.002928240740740741</v>
      </c>
      <c r="BJ61" s="6">
        <v>0.0027430555555555554</v>
      </c>
      <c r="BK61" s="6">
        <v>0.0028356481481481483</v>
      </c>
      <c r="BL61" s="6">
        <v>0.0025925925925925925</v>
      </c>
      <c r="BM61" s="6">
        <v>0.002511574074074074</v>
      </c>
    </row>
    <row r="62" spans="1:65" ht="15">
      <c r="A62" t="s">
        <v>200</v>
      </c>
      <c r="B62" s="6">
        <v>0.007280092592592592</v>
      </c>
      <c r="C62" s="6">
        <v>0.011527777777777777</v>
      </c>
      <c r="D62" s="7" t="s">
        <v>201</v>
      </c>
      <c r="E62" s="6">
        <v>0.009305555555555555</v>
      </c>
      <c r="F62" s="7" t="s">
        <v>202</v>
      </c>
      <c r="G62" s="6">
        <v>0.011030092592592591</v>
      </c>
      <c r="H62" s="7" t="s">
        <v>203</v>
      </c>
      <c r="I62" s="6">
        <v>0.006284722222222223</v>
      </c>
      <c r="J62" s="6">
        <v>0.006203703703703704</v>
      </c>
      <c r="K62" s="6">
        <v>0.009988425925925927</v>
      </c>
      <c r="L62" s="6">
        <v>0.009270833333333332</v>
      </c>
      <c r="M62" s="6">
        <v>0.007152777777777777</v>
      </c>
      <c r="N62" s="7" t="s">
        <v>204</v>
      </c>
      <c r="O62" s="7" t="s">
        <v>205</v>
      </c>
      <c r="P62" s="6">
        <v>0.005543981481481481</v>
      </c>
      <c r="Q62" s="6">
        <v>0.005381944444444444</v>
      </c>
      <c r="R62" s="7" t="s">
        <v>206</v>
      </c>
      <c r="S62" s="6">
        <v>0.004548611111111111</v>
      </c>
      <c r="T62" s="6">
        <v>0.004247685185185185</v>
      </c>
      <c r="U62" s="6">
        <v>0.004039351851851851</v>
      </c>
      <c r="V62" s="7" t="s">
        <v>207</v>
      </c>
      <c r="W62" s="6">
        <v>0.014027777777777776</v>
      </c>
      <c r="X62" s="6">
        <v>0.01289351851851852</v>
      </c>
      <c r="Y62" s="6">
        <v>0.012569444444444446</v>
      </c>
      <c r="Z62" s="6">
        <v>0.011180555555555556</v>
      </c>
      <c r="AA62" s="6">
        <v>0.012118055555555556</v>
      </c>
      <c r="AB62" s="6">
        <v>0.0103125</v>
      </c>
      <c r="AC62" s="6">
        <v>0.011631944444444445</v>
      </c>
      <c r="AD62" s="6">
        <v>0.011273148148148148</v>
      </c>
      <c r="AE62" s="6">
        <v>0.01064814814814815</v>
      </c>
      <c r="AF62" s="6">
        <v>0.009606481481481481</v>
      </c>
      <c r="AG62" s="6">
        <v>0.014050925925925927</v>
      </c>
      <c r="AH62" s="6">
        <v>0.01267361111111111</v>
      </c>
      <c r="AI62" s="6">
        <v>0.012187500000000002</v>
      </c>
      <c r="AJ62" s="6">
        <v>0.007175925925925926</v>
      </c>
      <c r="AK62" s="6">
        <v>0.0059490740740740745</v>
      </c>
      <c r="AL62" s="6">
        <v>0.008657407407407407</v>
      </c>
      <c r="AM62" s="6">
        <v>0.008333333333333333</v>
      </c>
      <c r="AN62" s="6">
        <v>0.007997685185185184</v>
      </c>
      <c r="AO62" s="6">
        <v>0.007743055555555555</v>
      </c>
      <c r="AP62" s="6">
        <v>0.007083333333333333</v>
      </c>
      <c r="AQ62" s="6">
        <v>0.007662037037037037</v>
      </c>
      <c r="AR62" s="6">
        <v>0.007418981481481481</v>
      </c>
      <c r="AS62" s="6">
        <v>0.007175925925925926</v>
      </c>
      <c r="AT62" s="6">
        <v>0.0069328703703703705</v>
      </c>
      <c r="AU62" s="6">
        <v>0.005520833333333333</v>
      </c>
      <c r="AV62" s="6">
        <v>0.005300925925925926</v>
      </c>
      <c r="AW62" s="6">
        <v>0.004791666666666666</v>
      </c>
      <c r="AX62" s="6">
        <v>0.008090277777777778</v>
      </c>
      <c r="AY62" s="6">
        <v>0.004409722222222222</v>
      </c>
      <c r="AZ62" s="6">
        <v>0.004189814814814815</v>
      </c>
      <c r="BA62" s="6">
        <v>0.004224537037037037</v>
      </c>
      <c r="BB62" s="6">
        <v>0.003912037037037037</v>
      </c>
      <c r="BC62" s="6">
        <v>0.003923611111111111</v>
      </c>
      <c r="BD62" s="6">
        <v>0.003761574074074074</v>
      </c>
      <c r="BE62" s="6">
        <v>0.003240740740740741</v>
      </c>
      <c r="BF62" s="6">
        <v>0.004456018518518519</v>
      </c>
      <c r="BG62" s="6">
        <v>0.003981481481481482</v>
      </c>
      <c r="BH62" s="6">
        <v>0.0038425925925925923</v>
      </c>
      <c r="BI62" s="6">
        <v>0.00375</v>
      </c>
      <c r="BJ62" s="6">
        <v>0.0028819444444444444</v>
      </c>
      <c r="BK62" s="6">
        <v>0.0035763888888888885</v>
      </c>
      <c r="BL62" s="6">
        <v>0.002789351851851852</v>
      </c>
      <c r="BM62" s="6">
        <v>0.0027083333333333334</v>
      </c>
    </row>
    <row r="63" spans="1:65" ht="15">
      <c r="A63" t="s">
        <v>208</v>
      </c>
      <c r="B63" s="6">
        <v>0.0021296296296296298</v>
      </c>
      <c r="C63" s="6">
        <v>0.002384259259259259</v>
      </c>
      <c r="D63" s="7" t="s">
        <v>209</v>
      </c>
      <c r="E63" s="6">
        <v>0.0020949074074074073</v>
      </c>
      <c r="F63" s="7" t="s">
        <v>210</v>
      </c>
      <c r="G63" s="6">
        <v>0.002349537037037037</v>
      </c>
      <c r="H63" s="7" t="s">
        <v>211</v>
      </c>
      <c r="I63" s="6">
        <v>0.001875</v>
      </c>
      <c r="J63" s="6">
        <v>0.0018981481481481482</v>
      </c>
      <c r="K63" s="6">
        <v>0.0022916666666666667</v>
      </c>
      <c r="L63" s="6">
        <v>0.0021064814814814813</v>
      </c>
      <c r="M63" s="6">
        <v>0.0020949074074074073</v>
      </c>
      <c r="N63" s="7" t="s">
        <v>78</v>
      </c>
      <c r="O63" s="7" t="s">
        <v>212</v>
      </c>
      <c r="P63" s="6">
        <v>0.001724537037037037</v>
      </c>
      <c r="Q63" s="6">
        <v>0.0016203703703703705</v>
      </c>
      <c r="R63" s="7" t="s">
        <v>213</v>
      </c>
      <c r="S63" s="6">
        <v>0.0017476851851851852</v>
      </c>
      <c r="T63" s="6">
        <v>0.0016203703703703705</v>
      </c>
      <c r="U63" s="6">
        <v>0.001585648148148148</v>
      </c>
      <c r="V63" s="7" t="s">
        <v>214</v>
      </c>
      <c r="W63" s="6">
        <v>0.0028472222222222223</v>
      </c>
      <c r="X63" s="6">
        <v>0.0028125</v>
      </c>
      <c r="Y63" s="6">
        <v>0.002662037037037037</v>
      </c>
      <c r="Z63" s="6">
        <v>0.0024652777777777776</v>
      </c>
      <c r="AA63" s="6">
        <v>0.0024768518518518516</v>
      </c>
      <c r="AB63" s="6">
        <v>0.0021527777777777778</v>
      </c>
      <c r="AC63" s="6">
        <v>0.002349537037037037</v>
      </c>
      <c r="AD63" s="6">
        <v>0.0023032407407407407</v>
      </c>
      <c r="AE63" s="6">
        <v>0.0020717592592592593</v>
      </c>
      <c r="AF63" s="6">
        <v>0.0018518518518518517</v>
      </c>
      <c r="AG63" s="6">
        <v>0.0028587962962962963</v>
      </c>
      <c r="AH63" s="6">
        <v>0.0025578703703703705</v>
      </c>
      <c r="AI63" s="6">
        <v>0.0024305555555555556</v>
      </c>
      <c r="AJ63" s="6">
        <v>0.002037037037037037</v>
      </c>
      <c r="AK63" s="6">
        <v>0.0017361111111111112</v>
      </c>
      <c r="AL63" s="6">
        <v>0.0021643518518518518</v>
      </c>
      <c r="AM63" s="6">
        <v>0.0020601851851851853</v>
      </c>
      <c r="AN63" s="6">
        <v>0.001990740740740741</v>
      </c>
      <c r="AO63" s="6">
        <v>0.001979166666666667</v>
      </c>
      <c r="AP63" s="6">
        <v>0.001712962962962963</v>
      </c>
      <c r="AQ63" s="6">
        <v>0.0019212962962962964</v>
      </c>
      <c r="AR63" s="6">
        <v>0.001863425925925926</v>
      </c>
      <c r="AS63" s="6">
        <v>0.0018171296296296297</v>
      </c>
      <c r="AT63" s="6">
        <v>0.0017708333333333335</v>
      </c>
      <c r="AU63" s="6">
        <v>0.0015393518518518519</v>
      </c>
      <c r="AV63" s="6">
        <v>0.0014699074074074074</v>
      </c>
      <c r="AW63" s="6">
        <v>0.0012847222222222223</v>
      </c>
      <c r="AX63" s="6">
        <v>0.001979166666666667</v>
      </c>
      <c r="AY63" s="6">
        <v>0.0011805555555555556</v>
      </c>
      <c r="AZ63" s="6">
        <v>0.0011226851851851853</v>
      </c>
      <c r="BA63" s="6">
        <v>0.0014236111111111112</v>
      </c>
      <c r="BB63" s="6">
        <v>0.0013310185185185187</v>
      </c>
      <c r="BC63" s="6">
        <v>0.0013425925925925927</v>
      </c>
      <c r="BD63" s="6">
        <v>0.0012731481481481483</v>
      </c>
      <c r="BE63" s="6">
        <v>0.0010879629629629629</v>
      </c>
      <c r="BF63" s="6">
        <v>0.0014814814814814816</v>
      </c>
      <c r="BG63" s="6">
        <v>0.0013541666666666667</v>
      </c>
      <c r="BH63" s="6">
        <v>0.0012847222222222223</v>
      </c>
      <c r="BI63" s="6">
        <v>0.0012384259259259258</v>
      </c>
      <c r="BJ63" s="6">
        <v>0.0011111111111111111</v>
      </c>
      <c r="BK63" s="6">
        <v>0.0012037037037037038</v>
      </c>
      <c r="BL63" s="6">
        <v>0.0010763888888888889</v>
      </c>
      <c r="BM63" s="6">
        <v>0.0010416666666666667</v>
      </c>
    </row>
    <row r="64" spans="1:17" ht="15">
      <c r="A64" t="s">
        <v>215</v>
      </c>
      <c r="B64" s="1">
        <v>3373</v>
      </c>
      <c r="C64" s="1">
        <v>3089</v>
      </c>
      <c r="E64" s="1">
        <v>2931</v>
      </c>
      <c r="G64" s="1">
        <v>3228</v>
      </c>
      <c r="H64"/>
      <c r="I64" s="1">
        <v>3903</v>
      </c>
      <c r="J64" s="1">
        <v>3961</v>
      </c>
      <c r="K64" s="1">
        <v>2822</v>
      </c>
      <c r="M64" s="1">
        <v>3562</v>
      </c>
      <c r="P64" s="1">
        <v>4513</v>
      </c>
      <c r="Q64" s="1">
        <v>4674</v>
      </c>
    </row>
    <row r="65" spans="1:17" ht="15">
      <c r="A65" t="s">
        <v>216</v>
      </c>
      <c r="B65" s="1">
        <v>4443</v>
      </c>
      <c r="C65" s="1">
        <v>3963</v>
      </c>
      <c r="E65" s="1">
        <v>3966</v>
      </c>
      <c r="G65" s="1">
        <v>4161</v>
      </c>
      <c r="H65"/>
      <c r="I65" s="1">
        <v>5173</v>
      </c>
      <c r="J65" s="1">
        <v>5275</v>
      </c>
      <c r="K65" s="1">
        <v>3813</v>
      </c>
      <c r="M65" s="1">
        <v>4755</v>
      </c>
      <c r="P65" s="1">
        <v>5878</v>
      </c>
      <c r="Q65" s="1">
        <v>6022</v>
      </c>
    </row>
    <row r="66" spans="1:17" ht="15">
      <c r="A66" t="s">
        <v>217</v>
      </c>
      <c r="B66" s="1">
        <v>3726</v>
      </c>
      <c r="C66" s="1">
        <v>3767</v>
      </c>
      <c r="E66" s="1">
        <v>3667</v>
      </c>
      <c r="G66" s="1">
        <v>4097</v>
      </c>
      <c r="H66"/>
      <c r="I66" s="1">
        <v>4138</v>
      </c>
      <c r="J66" s="1">
        <v>4223</v>
      </c>
      <c r="K66" s="1">
        <v>3642</v>
      </c>
      <c r="M66" s="1">
        <v>4137</v>
      </c>
      <c r="P66" s="1">
        <v>5224</v>
      </c>
      <c r="Q66" s="1">
        <v>5400</v>
      </c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 s="11"/>
    </row>
    <row r="77" ht="15">
      <c r="H77"/>
    </row>
    <row r="78" ht="15">
      <c r="H78"/>
    </row>
    <row r="79" ht="15">
      <c r="H79"/>
    </row>
    <row r="80" ht="15">
      <c r="H80"/>
    </row>
    <row r="81" ht="15">
      <c r="H81"/>
    </row>
    <row r="82" ht="15">
      <c r="H82"/>
    </row>
    <row r="83" ht="15">
      <c r="H83"/>
    </row>
    <row r="84" ht="15">
      <c r="H84"/>
    </row>
    <row r="85" ht="15">
      <c r="H85"/>
    </row>
    <row r="86" ht="15">
      <c r="H86"/>
    </row>
    <row r="87" ht="15">
      <c r="H87"/>
    </row>
    <row r="88" ht="15">
      <c r="H88"/>
    </row>
    <row r="89" ht="15">
      <c r="H89"/>
    </row>
    <row r="90" ht="15">
      <c r="H90"/>
    </row>
    <row r="91" ht="15">
      <c r="H91"/>
    </row>
    <row r="92" ht="15">
      <c r="H92"/>
    </row>
    <row r="93" ht="15">
      <c r="H93" s="11"/>
    </row>
    <row r="94" ht="15">
      <c r="H94" s="11"/>
    </row>
    <row r="95" ht="15">
      <c r="H95" s="11"/>
    </row>
    <row r="96" ht="15">
      <c r="H96" s="11"/>
    </row>
    <row r="97" ht="15">
      <c r="H97" s="11"/>
    </row>
    <row r="98" ht="15">
      <c r="H98"/>
    </row>
    <row r="99" ht="15">
      <c r="H99"/>
    </row>
    <row r="100" ht="15">
      <c r="H100"/>
    </row>
    <row r="101" ht="15">
      <c r="H101" s="11"/>
    </row>
    <row r="102" ht="15">
      <c r="H102" s="11"/>
    </row>
    <row r="103" ht="15">
      <c r="H103" s="11"/>
    </row>
    <row r="104" ht="15">
      <c r="H104" s="11"/>
    </row>
    <row r="105" ht="15">
      <c r="H105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70"/>
  <sheetViews>
    <sheetView tabSelected="1" zoomScalePageLayoutView="0" workbookViewId="0" topLeftCell="A1">
      <pane xSplit="1" ySplit="1" topLeftCell="AG41" activePane="bottomRight" state="frozen"/>
      <selection pane="topLeft" activeCell="A1" sqref="A1"/>
      <selection pane="topRight" activeCell="I1" sqref="I1"/>
      <selection pane="bottomLeft" activeCell="A50" sqref="A50"/>
      <selection pane="bottomRight" activeCell="AG24" sqref="AG24"/>
    </sheetView>
  </sheetViews>
  <sheetFormatPr defaultColWidth="9.140625" defaultRowHeight="15"/>
  <cols>
    <col min="1" max="1" width="22.28125" style="0" customWidth="1"/>
    <col min="2" max="2" width="34.00390625" style="1" customWidth="1"/>
    <col min="3" max="4" width="15.140625" style="1" customWidth="1"/>
    <col min="5" max="5" width="15.00390625" style="1" customWidth="1"/>
    <col min="6" max="6" width="18.7109375" style="1" customWidth="1"/>
    <col min="7" max="7" width="17.7109375" style="1" customWidth="1"/>
    <col min="8" max="8" width="17.57421875" style="1" customWidth="1"/>
    <col min="9" max="9" width="15.140625" style="1" customWidth="1"/>
    <col min="10" max="10" width="15.28125" style="1" customWidth="1"/>
    <col min="11" max="12" width="17.28125" style="1" customWidth="1"/>
    <col min="13" max="15" width="17.421875" style="1" customWidth="1"/>
    <col min="16" max="16" width="17.140625" style="1" customWidth="1"/>
    <col min="17" max="20" width="18.28125" style="1" customWidth="1"/>
    <col min="21" max="37" width="16.8515625" style="1" customWidth="1"/>
    <col min="38" max="46" width="12.421875" style="1" customWidth="1"/>
    <col min="47" max="54" width="12.28125" style="1" customWidth="1"/>
    <col min="55" max="55" width="14.7109375" style="1" customWidth="1"/>
    <col min="56" max="59" width="12.421875" style="1" customWidth="1"/>
    <col min="60" max="62" width="12.140625" style="1" customWidth="1"/>
    <col min="63" max="63" width="12.28125" style="1" customWidth="1"/>
    <col min="64" max="65" width="12.140625" style="1" customWidth="1"/>
  </cols>
  <sheetData>
    <row r="1" spans="2:65" s="12" customFormat="1" ht="39" customHeight="1">
      <c r="B1" s="13" t="str">
        <f>RAW!B1</f>
        <v>iXBT Reference System 2010 (AMD Athlon II X4 620)</v>
      </c>
      <c r="C1" s="13" t="str">
        <f>RAW!C1</f>
        <v>AMD Athlon II X2 260</v>
      </c>
      <c r="D1" s="13" t="str">
        <f>RAW!D1</f>
        <v>AMD Athlon II X2 265</v>
      </c>
      <c r="E1" s="13" t="str">
        <f>RAW!E1</f>
        <v>AMD Athlon II X3 445</v>
      </c>
      <c r="F1" s="13" t="str">
        <f>RAW!F1</f>
        <v>AMD Athlon II X3 455</v>
      </c>
      <c r="G1" s="13" t="str">
        <f>RAW!G1</f>
        <v>AMD Phenom II X2 560</v>
      </c>
      <c r="H1" s="13" t="str">
        <f>RAW!H1</f>
        <v>AMD  Phenom II X2 565</v>
      </c>
      <c r="I1" s="13" t="str">
        <f>RAW!I1</f>
        <v>AMD Athlon II X4 640</v>
      </c>
      <c r="J1" s="13" t="str">
        <f>RAW!J1</f>
        <v>AMD Athlon II X4 645</v>
      </c>
      <c r="K1" s="13" t="str">
        <f>RAW!K1</f>
        <v>AMD Phenom II X3 720</v>
      </c>
      <c r="L1" s="13" t="str">
        <f>RAW!L1</f>
        <v>AMD Phenom II X3 740</v>
      </c>
      <c r="M1" s="13" t="str">
        <f>RAW!M1</f>
        <v>AMD Phenom II X4 810</v>
      </c>
      <c r="N1" s="13" t="str">
        <f>RAW!N1</f>
        <v>AMD Phenom II X4 840</v>
      </c>
      <c r="O1" s="13" t="str">
        <f>RAW!O1</f>
        <v>AMD Phenom II X4 925</v>
      </c>
      <c r="P1" s="13" t="str">
        <f>RAW!P1</f>
        <v>AMD Phenom II X4 965</v>
      </c>
      <c r="Q1" s="13" t="str">
        <f>RAW!Q1</f>
        <v> AMD Phenom II X4 970</v>
      </c>
      <c r="R1" s="13" t="str">
        <f>RAW!R1</f>
        <v>AMD Phenom II X4 975</v>
      </c>
      <c r="S1" s="13" t="str">
        <f>RAW!S1</f>
        <v>AMD Phenom II X6 1055T</v>
      </c>
      <c r="T1" s="13" t="str">
        <f>RAW!T1</f>
        <v> AMD Phenom II X6 1075T</v>
      </c>
      <c r="U1" s="13" t="str">
        <f>RAW!U1</f>
        <v>AMD Phenom II X6 1090T</v>
      </c>
      <c r="V1" s="13" t="str">
        <f>RAW!V1</f>
        <v>AMD Phenom II X6 1100T</v>
      </c>
      <c r="W1" s="13" t="str">
        <f>RAW!W1</f>
        <v>Intel Celeron E3500</v>
      </c>
      <c r="X1" s="13" t="str">
        <f>RAW!X1</f>
        <v>Intel Pentium E5400</v>
      </c>
      <c r="Y1" s="13" t="str">
        <f>RAW!Y1</f>
        <v>Intel Pentium E5500</v>
      </c>
      <c r="Z1" s="13" t="str">
        <f>RAW!Z1</f>
        <v>Intel Pentium E5800</v>
      </c>
      <c r="AA1" s="13" t="str">
        <f>RAW!AA1</f>
        <v>Intel Pentium E6300</v>
      </c>
      <c r="AB1" s="13" t="str">
        <f>RAW!AB1</f>
        <v>Intel Pentium E6800</v>
      </c>
      <c r="AC1" s="13" t="str">
        <f>RAW!AC1</f>
        <v>Intel Pentium G6950</v>
      </c>
      <c r="AD1" s="13" t="str">
        <f>RAW!AD1</f>
        <v>Intel Pentium G6960</v>
      </c>
      <c r="AE1" s="13" t="str">
        <f>RAW!AE1</f>
        <v>Intel Pentium G620</v>
      </c>
      <c r="AF1" s="13" t="str">
        <f>RAW!AF1</f>
        <v>Intel Pentium G850</v>
      </c>
      <c r="AG1" s="13" t="str">
        <f>RAW!AG1</f>
        <v>Intel Core 2 Duo E6600</v>
      </c>
      <c r="AH1" s="13" t="str">
        <f>RAW!AH1</f>
        <v>Intel Core 2 Duo E6750</v>
      </c>
      <c r="AI1" s="13" t="str">
        <f>RAW!AI1</f>
        <v>Intel Core 2 Duo E8200</v>
      </c>
      <c r="AJ1" s="13" t="str">
        <f>RAW!AJ1</f>
        <v>Intel Core 2 Quad Q8200</v>
      </c>
      <c r="AK1" s="13" t="str">
        <f>RAW!AK1</f>
        <v>Intel Core 2 Quad Q9500</v>
      </c>
      <c r="AL1" s="13" t="str">
        <f>RAW!AL1</f>
        <v>Intel Core i3 530</v>
      </c>
      <c r="AM1" s="13" t="str">
        <f>RAW!AM1</f>
        <v>Intel Core i3 540</v>
      </c>
      <c r="AN1" s="13" t="str">
        <f>RAW!AN1</f>
        <v>Intel Core i3 550</v>
      </c>
      <c r="AO1" s="13" t="str">
        <f>RAW!AO1</f>
        <v>Intel Core i3 560</v>
      </c>
      <c r="AP1" s="13" t="str">
        <f>RAW!AP1</f>
        <v>Intel Core i3 2100</v>
      </c>
      <c r="AQ1" s="13" t="str">
        <f>RAW!AQ1</f>
        <v>Intel Core i5 655K</v>
      </c>
      <c r="AR1" s="13" t="str">
        <f>RAW!AR1</f>
        <v>Intel Core i5 661</v>
      </c>
      <c r="AS1" s="13" t="str">
        <f>RAW!AS1</f>
        <v>Intel Core i5 670</v>
      </c>
      <c r="AT1" s="13" t="str">
        <f>RAW!AT1</f>
        <v>Intel Core i5 680</v>
      </c>
      <c r="AU1" s="13" t="str">
        <f>RAW!AU1</f>
        <v>Intel Core i5 750</v>
      </c>
      <c r="AV1" s="13" t="str">
        <f>RAW!AV1</f>
        <v>Intel Core i5 760</v>
      </c>
      <c r="AW1" s="13" t="str">
        <f>RAW!AW1</f>
        <v>Intel Core i5 2300</v>
      </c>
      <c r="AX1" s="13" t="str">
        <f>RAW!AX1</f>
        <v>Intel Core i5 2390T</v>
      </c>
      <c r="AY1" s="13" t="str">
        <f>RAW!AY1</f>
        <v>Intel Core i5 2400</v>
      </c>
      <c r="AZ1" s="13" t="str">
        <f>RAW!AZ1</f>
        <v>Intel Core i5 2500K</v>
      </c>
      <c r="BA1" s="13" t="str">
        <f>RAW!BA1</f>
        <v>Intel Core i7 860</v>
      </c>
      <c r="BB1" s="13" t="str">
        <f>RAW!BB1</f>
        <v>Intel Core i7 870</v>
      </c>
      <c r="BC1" s="13" t="str">
        <f>RAW!BC1</f>
        <v>Intel Core i7 875K</v>
      </c>
      <c r="BD1" s="13" t="str">
        <f>RAW!BD1</f>
        <v>Intel Core i7 880</v>
      </c>
      <c r="BE1" s="13" t="str">
        <f>RAW!BE1</f>
        <v>Intel Core i7 2600K</v>
      </c>
      <c r="BF1" s="13" t="str">
        <f>RAW!BF1</f>
        <v>Intel Core i7 920</v>
      </c>
      <c r="BG1" s="13" t="str">
        <f>RAW!BG1</f>
        <v>Intel Core i7 950</v>
      </c>
      <c r="BH1" s="13" t="str">
        <f>RAW!BH1</f>
        <v>Intel Core i7 960</v>
      </c>
      <c r="BI1" s="13" t="str">
        <f>RAW!BI1</f>
        <v>Intel Core i7 965</v>
      </c>
      <c r="BJ1" s="13" t="str">
        <f>RAW!BJ1</f>
        <v>Intel Core i7 970</v>
      </c>
      <c r="BK1" s="13" t="str">
        <f>RAW!BK1</f>
        <v>Intel Core i7 975</v>
      </c>
      <c r="BL1" s="13" t="str">
        <f>RAW!BL1</f>
        <v>Intel Core i7 980X</v>
      </c>
      <c r="BM1" s="13" t="str">
        <f>RAW!BM1</f>
        <v>Intel Core i7 990X</v>
      </c>
    </row>
    <row r="2" spans="1:65" s="14" customFormat="1" ht="15">
      <c r="A2" s="14" t="s">
        <v>218</v>
      </c>
      <c r="B2" s="15">
        <f>ROUND((RAW!B2)*8.8261253309797,0)</f>
        <v>100</v>
      </c>
      <c r="C2" s="15">
        <f>ROUND((RAW!C2)*8.8261253309797,0)</f>
        <v>102</v>
      </c>
      <c r="D2" s="15">
        <f>ROUND((RAW!D2)*8.8261253309797,0)</f>
        <v>107</v>
      </c>
      <c r="E2" s="15">
        <f>ROUND((RAW!E2)*8.8261253309797,0)</f>
        <v>102</v>
      </c>
      <c r="F2" s="15">
        <f>ROUND((RAW!F2)*8.8261253309797,0)</f>
        <v>110</v>
      </c>
      <c r="G2" s="15">
        <f>ROUND((RAW!G2)*8.8261253309797,0)</f>
        <v>134</v>
      </c>
      <c r="H2" s="15">
        <f>ROUND((RAW!H2)*8.8261253309797,0)</f>
        <v>141</v>
      </c>
      <c r="I2" s="15">
        <f>ROUND((RAW!I2)*8.8261253309797,0)</f>
        <v>104</v>
      </c>
      <c r="J2" s="15">
        <f>ROUND((RAW!J2)*8.8261253309797,0)</f>
        <v>113</v>
      </c>
      <c r="K2" s="15">
        <f>ROUND((RAW!K2)*8.8261253309797,0)</f>
        <v>125</v>
      </c>
      <c r="L2" s="15">
        <f>ROUND((RAW!L2)*8.8261253309797,0)</f>
        <v>131</v>
      </c>
      <c r="M2" s="15">
        <f>ROUND((RAW!M2)*8.8261253309797,0)</f>
        <v>108</v>
      </c>
      <c r="N2" s="15">
        <f>ROUND((RAW!N2)*8.8261253309797,0)</f>
        <v>113</v>
      </c>
      <c r="O2" s="15">
        <f>ROUND((RAW!O2)*8.8261253309797,0)</f>
        <v>125</v>
      </c>
      <c r="P2" s="15">
        <f>ROUND((RAW!P2)*8.8261253309797,0)</f>
        <v>137</v>
      </c>
      <c r="Q2" s="15">
        <f>ROUND((RAW!Q2)*8.8261253309797,0)</f>
        <v>141</v>
      </c>
      <c r="R2" s="15">
        <f>ROUND((RAW!R2)*8.8261253309797,0)</f>
        <v>148</v>
      </c>
      <c r="S2" s="15">
        <f>ROUND((RAW!S2)*8.8261253309797,0)</f>
        <v>126</v>
      </c>
      <c r="T2" s="15">
        <f>ROUND((RAW!T2)*8.8261253309797,0)</f>
        <v>128</v>
      </c>
      <c r="U2" s="15">
        <f>ROUND((RAW!U2)*8.8261253309797,0)</f>
        <v>135</v>
      </c>
      <c r="V2" s="15">
        <f>ROUND((RAW!V2)*8.8261253309797,0)</f>
        <v>143</v>
      </c>
      <c r="W2" s="15">
        <f>ROUND((RAW!W2)*8.8261253309797,0)</f>
        <v>95</v>
      </c>
      <c r="X2" s="15">
        <f>ROUND((RAW!X2)*8.8261253309797,0)</f>
        <v>109</v>
      </c>
      <c r="Y2" s="15">
        <f>ROUND((RAW!Y2)*8.8261253309797,0)</f>
        <v>112</v>
      </c>
      <c r="Z2" s="15">
        <f>ROUND((RAW!Z2)*8.8261253309797,0)</f>
        <v>123</v>
      </c>
      <c r="AA2" s="15">
        <f>ROUND((RAW!AA2)*8.8261253309797,0)</f>
        <v>127</v>
      </c>
      <c r="AB2" s="15">
        <f>ROUND((RAW!AB2)*8.8261253309797,0)</f>
        <v>136</v>
      </c>
      <c r="AC2" s="15">
        <f>ROUND((RAW!AC2)*8.8261253309797,0)</f>
        <v>117</v>
      </c>
      <c r="AD2" s="15">
        <f>ROUND((RAW!AD2)*8.8261253309797,0)</f>
        <v>121</v>
      </c>
      <c r="AE2" s="15">
        <f>ROUND((RAW!AE2)*8.8261253309797,0)</f>
        <v>136</v>
      </c>
      <c r="AF2" s="15">
        <f>ROUND((RAW!AF2)*8.8261253309797,0)</f>
        <v>156</v>
      </c>
      <c r="AG2" s="15">
        <f>ROUND((RAW!AG2)*8.8261253309797,0)</f>
        <v>110</v>
      </c>
      <c r="AH2" s="15">
        <f>ROUND((RAW!AH2)*8.8261253309797,0)</f>
        <v>126</v>
      </c>
      <c r="AI2" s="15">
        <f>ROUND((RAW!AI2)*8.8261253309797,0)</f>
        <v>129</v>
      </c>
      <c r="AJ2" s="15">
        <f>ROUND((RAW!AJ2)*8.8261253309797,0)</f>
        <v>106</v>
      </c>
      <c r="AK2" s="15">
        <f>ROUND((RAW!AK2)*8.8261253309797,0)</f>
        <v>127</v>
      </c>
      <c r="AL2" s="15">
        <f>ROUND((RAW!AL2)*8.8261253309797,0)</f>
        <v>124</v>
      </c>
      <c r="AM2" s="15">
        <f>ROUND((RAW!AM2)*8.8261253309797,0)</f>
        <v>130</v>
      </c>
      <c r="AN2" s="15">
        <f>ROUND((RAW!AN2)*8.8261253309797,0)</f>
        <v>137</v>
      </c>
      <c r="AO2" s="15">
        <f>ROUND((RAW!AO2)*8.8261253309797,0)</f>
        <v>142</v>
      </c>
      <c r="AP2" s="15">
        <f>ROUND((RAW!AP2)*8.8261253309797,0)</f>
        <v>166</v>
      </c>
      <c r="AQ2" s="15">
        <f>ROUND((RAW!AQ2)*8.8261253309797,0)</f>
        <v>144</v>
      </c>
      <c r="AR2" s="15">
        <f>ROUND((RAW!AR2)*8.8261253309797,0)</f>
        <v>151</v>
      </c>
      <c r="AS2" s="15">
        <f>ROUND((RAW!AS2)*8.8261253309797,0)</f>
        <v>156</v>
      </c>
      <c r="AT2" s="15">
        <f>ROUND((RAW!AT2)*8.8261253309797,0)</f>
        <v>163</v>
      </c>
      <c r="AU2" s="15">
        <f>ROUND((RAW!AU2)*8.8261253309797,0)</f>
        <v>153</v>
      </c>
      <c r="AV2" s="15">
        <f>ROUND((RAW!AV2)*8.8261253309797,0)</f>
        <v>159</v>
      </c>
      <c r="AW2" s="15">
        <f>ROUND((RAW!AW2)*8.8261253309797,0)</f>
        <v>176</v>
      </c>
      <c r="AX2" s="15">
        <f>ROUND((RAW!AX2)*8.8261253309797,0)</f>
        <v>146</v>
      </c>
      <c r="AY2" s="15">
        <f>ROUND((RAW!AY2)*8.8261253309797,0)</f>
        <v>192</v>
      </c>
      <c r="AZ2" s="15">
        <f>ROUND((RAW!AZ2)*8.8261253309797,0)</f>
        <v>201</v>
      </c>
      <c r="BA2" s="15">
        <f>ROUND((RAW!BA2)*8.8261253309797,0)</f>
        <v>156</v>
      </c>
      <c r="BB2" s="15">
        <f>ROUND((RAW!BB2)*8.8261253309797,0)</f>
        <v>163</v>
      </c>
      <c r="BC2" s="15">
        <f>ROUND((RAW!BC2)*8.8261253309797,0)</f>
        <v>163</v>
      </c>
      <c r="BD2" s="15">
        <f>ROUND((RAW!BD2)*8.8261253309797,0)</f>
        <v>166</v>
      </c>
      <c r="BE2" s="15">
        <f>ROUND((RAW!BE2)*8.8261253309797,0)</f>
        <v>209</v>
      </c>
      <c r="BF2" s="15">
        <f>ROUND((RAW!BF2)*8.8261253309797,0)</f>
        <v>161</v>
      </c>
      <c r="BG2" s="15">
        <f>ROUND((RAW!BG2)*8.8261253309797,0)</f>
        <v>175</v>
      </c>
      <c r="BH2" s="15">
        <f>ROUND((RAW!BH2)*8.8261253309797,0)</f>
        <v>179</v>
      </c>
      <c r="BI2" s="15">
        <f>ROUND((RAW!BI2)*8.8261253309797,0)</f>
        <v>184</v>
      </c>
      <c r="BJ2" s="15">
        <f>ROUND((RAW!BJ2)*8.8261253309797,0)</f>
        <v>175</v>
      </c>
      <c r="BK2" s="15">
        <f>ROUND((RAW!BK2)*8.8261253309797,0)</f>
        <v>189</v>
      </c>
      <c r="BL2" s="15">
        <f>ROUND((RAW!BL2)*8.8261253309797,0)</f>
        <v>185</v>
      </c>
      <c r="BM2" s="15">
        <f>ROUND((RAW!BM2)*8.8261253309797,0)</f>
        <v>190</v>
      </c>
    </row>
    <row r="3" spans="1:65" s="14" customFormat="1" ht="15">
      <c r="A3" s="14" t="s">
        <v>219</v>
      </c>
      <c r="B3" s="15">
        <f>ROUND((1/RAW!B4)*2510,0)</f>
        <v>100</v>
      </c>
      <c r="C3" s="15">
        <f>ROUND((1/RAW!C4)*2510,0)</f>
        <v>130</v>
      </c>
      <c r="D3" s="15">
        <f>ROUND((1/RAW!D4)*2510,0)</f>
        <v>135</v>
      </c>
      <c r="E3" s="15">
        <f>ROUND((1/RAW!E4)*2510,0)</f>
        <v>126</v>
      </c>
      <c r="F3" s="15">
        <f>ROUND((1/RAW!F4)*2510,0)</f>
        <v>127</v>
      </c>
      <c r="G3" s="15">
        <f>ROUND((1/RAW!G4)*2510,0)</f>
        <v>143</v>
      </c>
      <c r="H3" s="15">
        <f>ROUND((1/RAW!H4)*2510,0)</f>
        <v>147</v>
      </c>
      <c r="I3" s="15">
        <f>ROUND((1/RAW!I4)*2510,0)</f>
        <v>111</v>
      </c>
      <c r="J3" s="15">
        <f>ROUND((1/RAW!J4)*2510,0)</f>
        <v>120</v>
      </c>
      <c r="K3" s="15">
        <f>ROUND((1/RAW!K4)*2510,0)</f>
        <v>129</v>
      </c>
      <c r="L3" s="15">
        <f>ROUND((1/RAW!L4)*2510,0)</f>
        <v>133</v>
      </c>
      <c r="M3" s="15">
        <f>ROUND((1/RAW!M4)*2510,0)</f>
        <v>117</v>
      </c>
      <c r="N3" s="15">
        <f>ROUND((1/RAW!N4)*2510,0)</f>
        <v>121</v>
      </c>
      <c r="O3" s="15">
        <f>ROUND((1/RAW!O4)*2510,0)</f>
        <v>122</v>
      </c>
      <c r="P3" s="15">
        <f>ROUND((1/RAW!P4)*2510,0)</f>
        <v>149</v>
      </c>
      <c r="Q3" s="15">
        <f>ROUND((1/RAW!Q4)*2510,0)</f>
        <v>150</v>
      </c>
      <c r="R3" s="15">
        <f>ROUND((1/RAW!R4)*2510,0)</f>
        <v>163</v>
      </c>
      <c r="S3" s="15">
        <f>ROUND((1/RAW!S4)*2510,0)</f>
        <v>122</v>
      </c>
      <c r="T3" s="15">
        <f>ROUND((1/RAW!T4)*2510,0)</f>
        <v>132</v>
      </c>
      <c r="U3" s="15">
        <f>ROUND((1/RAW!U4)*2510,0)</f>
        <v>137</v>
      </c>
      <c r="V3" s="15">
        <f>ROUND((1/RAW!V4)*2510,0)</f>
        <v>138</v>
      </c>
      <c r="W3" s="15">
        <f>ROUND((1/RAW!W4)*2510,0)</f>
        <v>89</v>
      </c>
      <c r="X3" s="15">
        <f>ROUND((1/RAW!X4)*2510,0)</f>
        <v>112</v>
      </c>
      <c r="Y3" s="15">
        <f>ROUND((1/RAW!Y4)*2510,0)</f>
        <v>115</v>
      </c>
      <c r="Z3" s="15">
        <f>ROUND((1/RAW!Z4)*2510,0)</f>
        <v>123</v>
      </c>
      <c r="AA3" s="15">
        <f>ROUND((1/RAW!AA4)*2510,0)</f>
        <v>125</v>
      </c>
      <c r="AB3" s="15">
        <f>ROUND((1/RAW!AB4)*2510,0)</f>
        <v>141</v>
      </c>
      <c r="AC3" s="15">
        <f>ROUND((1/RAW!AC4)*2510,0)</f>
        <v>123</v>
      </c>
      <c r="AD3" s="15">
        <f>ROUND((1/RAW!AD4)*2510,0)</f>
        <v>128</v>
      </c>
      <c r="AE3" s="15">
        <f>ROUND((1/RAW!AE4)*2510,0)</f>
        <v>149</v>
      </c>
      <c r="AF3" s="15">
        <f>ROUND((1/RAW!AF4)*2510,0)</f>
        <v>166</v>
      </c>
      <c r="AG3" s="15">
        <f>ROUND((1/RAW!AG4)*2510,0)</f>
        <v>110</v>
      </c>
      <c r="AH3" s="15">
        <f>ROUND((1/RAW!AH4)*2510,0)</f>
        <v>126</v>
      </c>
      <c r="AI3" s="15">
        <f>ROUND((1/RAW!AI4)*2510,0)</f>
        <v>133</v>
      </c>
      <c r="AJ3" s="15">
        <f>ROUND((1/RAW!AJ4)*2510,0)</f>
        <v>114</v>
      </c>
      <c r="AK3" s="15">
        <f>ROUND((1/RAW!AK4)*2510,0)</f>
        <v>133</v>
      </c>
      <c r="AL3" s="15">
        <f>ROUND((1/RAW!AL4)*2510,0)</f>
        <v>133</v>
      </c>
      <c r="AM3" s="15">
        <f>ROUND((1/RAW!AM4)*2510,0)</f>
        <v>136</v>
      </c>
      <c r="AN3" s="15">
        <f>ROUND((1/RAW!AN4)*2510,0)</f>
        <v>142</v>
      </c>
      <c r="AO3" s="15">
        <f>ROUND((1/RAW!AO4)*2510,0)</f>
        <v>146</v>
      </c>
      <c r="AP3" s="15">
        <f>ROUND((1/RAW!AP4)*2510,0)</f>
        <v>174</v>
      </c>
      <c r="AQ3" s="15">
        <f>ROUND((1/RAW!AQ4)*2510,0)</f>
        <v>148</v>
      </c>
      <c r="AR3" s="15">
        <f>ROUND((1/RAW!AR4)*2510,0)</f>
        <v>152</v>
      </c>
      <c r="AS3" s="15">
        <f>ROUND((1/RAW!AS4)*2510,0)</f>
        <v>156</v>
      </c>
      <c r="AT3" s="15">
        <f>ROUND((1/RAW!AT4)*2510,0)</f>
        <v>160</v>
      </c>
      <c r="AU3" s="15">
        <f>ROUND((1/RAW!AU4)*2510,0)</f>
        <v>158</v>
      </c>
      <c r="AV3" s="15">
        <f>ROUND((1/RAW!AV4)*2510,0)</f>
        <v>163</v>
      </c>
      <c r="AW3" s="15">
        <f>ROUND((1/RAW!AW4)*2510,0)</f>
        <v>181</v>
      </c>
      <c r="AX3" s="15">
        <f>ROUND((1/RAW!AX4)*2510,0)</f>
        <v>156</v>
      </c>
      <c r="AY3" s="15">
        <f>ROUND((1/RAW!AY4)*2510,0)</f>
        <v>195</v>
      </c>
      <c r="AZ3" s="15">
        <f>ROUND((1/RAW!AZ4)*2510,0)</f>
        <v>204</v>
      </c>
      <c r="BA3" s="15">
        <f>ROUND((1/RAW!BA4)*2510,0)</f>
        <v>168</v>
      </c>
      <c r="BB3" s="15">
        <f>ROUND((1/RAW!BB4)*2510,0)</f>
        <v>174</v>
      </c>
      <c r="BC3" s="15">
        <f>ROUND((1/RAW!BC4)*2510,0)</f>
        <v>174</v>
      </c>
      <c r="BD3" s="15">
        <f>ROUND((1/RAW!BD4)*2510,0)</f>
        <v>180</v>
      </c>
      <c r="BE3" s="15">
        <f>ROUND((1/RAW!BE4)*2510,0)</f>
        <v>218</v>
      </c>
      <c r="BF3" s="15">
        <f>ROUND((1/RAW!BF4)*2510,0)</f>
        <v>157</v>
      </c>
      <c r="BG3" s="15">
        <f>ROUND((1/RAW!BG4)*2510,0)</f>
        <v>173</v>
      </c>
      <c r="BH3" s="15">
        <f>ROUND((1/RAW!BH4)*2510,0)</f>
        <v>181</v>
      </c>
      <c r="BI3" s="15">
        <f>ROUND((1/RAW!BI4)*2510,0)</f>
        <v>183</v>
      </c>
      <c r="BJ3" s="15">
        <f>ROUND((1/RAW!BJ4)*2510,0)</f>
        <v>184</v>
      </c>
      <c r="BK3" s="15">
        <f>ROUND((1/RAW!BK4)*2510,0)</f>
        <v>186</v>
      </c>
      <c r="BL3" s="15">
        <f>ROUND((1/RAW!BL4)*2510,0)</f>
        <v>189</v>
      </c>
      <c r="BM3" s="15">
        <f>ROUND((1/RAW!BM4)*2510,0)</f>
        <v>194</v>
      </c>
    </row>
    <row r="4" spans="1:65" s="14" customFormat="1" ht="15">
      <c r="A4" s="14" t="s">
        <v>220</v>
      </c>
      <c r="B4" s="15">
        <f>ROUND((RAW!B7)*80,0)</f>
        <v>100</v>
      </c>
      <c r="C4" s="15">
        <f>ROUND((RAW!C7)*80,0)</f>
        <v>123</v>
      </c>
      <c r="D4" s="15">
        <f>ROUND((RAW!D7)*80,0)</f>
        <v>126</v>
      </c>
      <c r="E4" s="15">
        <f>ROUND((RAW!E7)*80,0)</f>
        <v>114</v>
      </c>
      <c r="F4" s="15">
        <f>ROUND((RAW!F7)*80,0)</f>
        <v>120</v>
      </c>
      <c r="G4" s="15">
        <f>ROUND((RAW!G7)*80,0)</f>
        <v>138</v>
      </c>
      <c r="H4" s="15">
        <f>ROUND((RAW!H7)*80,0)</f>
        <v>142</v>
      </c>
      <c r="I4" s="15">
        <f>ROUND((RAW!I7)*80,0)</f>
        <v>113</v>
      </c>
      <c r="J4" s="15">
        <f>ROUND((RAW!J7)*80,0)</f>
        <v>110</v>
      </c>
      <c r="K4" s="15">
        <f>ROUND((RAW!K7)*80,0)</f>
        <v>122</v>
      </c>
      <c r="L4" s="15">
        <f>ROUND((RAW!L7)*80,0)</f>
        <v>128</v>
      </c>
      <c r="M4" s="15">
        <f>ROUND((RAW!M7)*80,0)</f>
        <v>112</v>
      </c>
      <c r="N4" s="15">
        <f>ROUND((RAW!N7)*80,0)</f>
        <v>110</v>
      </c>
      <c r="O4" s="15">
        <f>ROUND((RAW!O7)*80,0)</f>
        <v>123</v>
      </c>
      <c r="P4" s="15">
        <f>ROUND((RAW!P7)*80,0)</f>
        <v>134</v>
      </c>
      <c r="Q4" s="15">
        <f>ROUND((RAW!Q7)*80,0)</f>
        <v>139</v>
      </c>
      <c r="R4" s="15">
        <f>ROUND((RAW!R7)*80,0)</f>
        <v>148</v>
      </c>
      <c r="S4" s="15">
        <f>ROUND((RAW!S7)*80,0)</f>
        <v>127</v>
      </c>
      <c r="T4" s="15">
        <f>ROUND((RAW!T7)*80,0)</f>
        <v>134</v>
      </c>
      <c r="U4" s="15">
        <f>ROUND((RAW!U7)*80,0)</f>
        <v>129</v>
      </c>
      <c r="V4" s="15">
        <f>ROUND((RAW!V7)*80,0)</f>
        <v>146</v>
      </c>
      <c r="W4" s="15">
        <f>ROUND((RAW!W7)*80,0)</f>
        <v>82</v>
      </c>
      <c r="X4" s="15">
        <f>ROUND((RAW!X7)*80,0)</f>
        <v>96</v>
      </c>
      <c r="Y4" s="15">
        <f>ROUND((RAW!Y7)*80,0)</f>
        <v>98</v>
      </c>
      <c r="Z4" s="15">
        <f>ROUND((RAW!Z7)*80,0)</f>
        <v>106</v>
      </c>
      <c r="AA4" s="15">
        <f>ROUND((RAW!AA7)*80,0)</f>
        <v>111</v>
      </c>
      <c r="AB4" s="15">
        <f>ROUND((RAW!AB7)*80,0)</f>
        <v>123</v>
      </c>
      <c r="AC4" s="15">
        <f>ROUND((RAW!AC7)*80,0)</f>
        <v>107</v>
      </c>
      <c r="AD4" s="15">
        <f>ROUND((RAW!AD7)*80,0)</f>
        <v>111</v>
      </c>
      <c r="AE4" s="15">
        <f>ROUND((RAW!AE7)*80,0)</f>
        <v>136</v>
      </c>
      <c r="AF4" s="15">
        <f>ROUND((RAW!AF7)*80,0)</f>
        <v>153</v>
      </c>
      <c r="AG4" s="15">
        <f>ROUND((RAW!AG7)*80,0)</f>
        <v>98</v>
      </c>
      <c r="AH4" s="15">
        <f>ROUND((RAW!AH7)*80,0)</f>
        <v>114</v>
      </c>
      <c r="AI4" s="15">
        <f>ROUND((RAW!AI7)*80,0)</f>
        <v>119</v>
      </c>
      <c r="AJ4" s="15">
        <f>ROUND((RAW!AJ7)*80,0)</f>
        <v>99</v>
      </c>
      <c r="AK4" s="15">
        <f>ROUND((RAW!AK7)*80,0)</f>
        <v>114</v>
      </c>
      <c r="AL4" s="15">
        <f>ROUND((RAW!AL7)*80,0)</f>
        <v>118</v>
      </c>
      <c r="AM4" s="15">
        <f>ROUND((RAW!AM7)*80,0)</f>
        <v>122</v>
      </c>
      <c r="AN4" s="15">
        <f>ROUND((RAW!AN7)*80,0)</f>
        <v>124</v>
      </c>
      <c r="AO4" s="15">
        <f>ROUND((RAW!AO7)*80,0)</f>
        <v>126</v>
      </c>
      <c r="AP4" s="15">
        <f>ROUND((RAW!AP7)*80,0)</f>
        <v>161</v>
      </c>
      <c r="AQ4" s="15">
        <f>ROUND((RAW!AQ7)*80,0)</f>
        <v>131</v>
      </c>
      <c r="AR4" s="15">
        <f>ROUND((RAW!AR7)*80,0)</f>
        <v>135</v>
      </c>
      <c r="AS4" s="15">
        <f>ROUND((RAW!AS7)*80,0)</f>
        <v>139</v>
      </c>
      <c r="AT4" s="15">
        <f>ROUND((RAW!AT7)*80,0)</f>
        <v>142</v>
      </c>
      <c r="AU4" s="15">
        <f>ROUND((RAW!AU7)*80,0)</f>
        <v>142</v>
      </c>
      <c r="AV4" s="15">
        <f>ROUND((RAW!AV7)*80,0)</f>
        <v>144</v>
      </c>
      <c r="AW4" s="15">
        <f>ROUND((RAW!AW7)*80,0)</f>
        <v>158</v>
      </c>
      <c r="AX4" s="15">
        <f>ROUND((RAW!AX7)*80,0)</f>
        <v>143</v>
      </c>
      <c r="AY4" s="15">
        <f>ROUND((RAW!AY7)*80,0)</f>
        <v>172</v>
      </c>
      <c r="AZ4" s="15">
        <f>ROUND((RAW!AZ7)*80,0)</f>
        <v>182</v>
      </c>
      <c r="BA4" s="15">
        <f>ROUND((RAW!BA7)*80,0)</f>
        <v>147</v>
      </c>
      <c r="BB4" s="15">
        <f>ROUND((RAW!BB7)*80,0)</f>
        <v>151</v>
      </c>
      <c r="BC4" s="15">
        <f>ROUND((RAW!BC7)*80,0)</f>
        <v>152</v>
      </c>
      <c r="BD4" s="15">
        <f>ROUND((RAW!BD7)*80,0)</f>
        <v>154</v>
      </c>
      <c r="BE4" s="15">
        <f>ROUND((RAW!BE7)*80,0)</f>
        <v>187</v>
      </c>
      <c r="BF4" s="15">
        <f>ROUND((RAW!BF7)*80,0)</f>
        <v>142</v>
      </c>
      <c r="BG4" s="15">
        <f>ROUND((RAW!BG7)*80,0)</f>
        <v>155</v>
      </c>
      <c r="BH4" s="15">
        <f>ROUND((RAW!BH7)*80,0)</f>
        <v>159</v>
      </c>
      <c r="BI4" s="15">
        <f>ROUND((RAW!BI7)*80,0)</f>
        <v>169</v>
      </c>
      <c r="BJ4" s="15">
        <f>ROUND((RAW!BJ7)*80,0)</f>
        <v>143</v>
      </c>
      <c r="BK4" s="15">
        <f>ROUND((RAW!BK7)*80,0)</f>
        <v>172</v>
      </c>
      <c r="BL4" s="15">
        <f>ROUND((RAW!BL7)*80,0)</f>
        <v>154</v>
      </c>
      <c r="BM4" s="15">
        <f>ROUND((RAW!BM7)*80,0)</f>
        <v>156</v>
      </c>
    </row>
    <row r="5" spans="1:65" s="14" customFormat="1" ht="15">
      <c r="A5" s="14" t="s">
        <v>221</v>
      </c>
      <c r="B5" s="15">
        <f>ROUND((RAW!B29)*50.251256281407,0)</f>
        <v>100</v>
      </c>
      <c r="C5" s="15">
        <f>ROUND((RAW!C29)*50.251256281407,0)</f>
        <v>123</v>
      </c>
      <c r="D5" s="15">
        <f>ROUND((RAW!D29)*50.251256281407,0)</f>
        <v>124</v>
      </c>
      <c r="E5" s="15">
        <f>ROUND((RAW!E29)*50.251256281407,0)</f>
        <v>119</v>
      </c>
      <c r="F5" s="15">
        <f>ROUND((RAW!F29)*50.251256281407,0)</f>
        <v>119</v>
      </c>
      <c r="G5" s="15">
        <f>ROUND((RAW!G29)*50.251256281407,0)</f>
        <v>123</v>
      </c>
      <c r="H5" s="15">
        <f>ROUND((RAW!H29)*50.251256281407,0)</f>
        <v>132</v>
      </c>
      <c r="I5" s="15">
        <f>ROUND((RAW!I29)*50.251256281407,0)</f>
        <v>118</v>
      </c>
      <c r="J5" s="15">
        <f>ROUND((RAW!J29)*50.251256281407,0)</f>
        <v>109</v>
      </c>
      <c r="K5" s="15">
        <f>ROUND((RAW!K29)*50.251256281407,0)</f>
        <v>113</v>
      </c>
      <c r="L5" s="15">
        <f>ROUND((RAW!L29)*50.251256281407,0)</f>
        <v>117</v>
      </c>
      <c r="M5" s="15">
        <f>ROUND((RAW!M29)*50.251256281407,0)</f>
        <v>106</v>
      </c>
      <c r="N5" s="15">
        <f>ROUND((RAW!N29)*50.251256281407,0)</f>
        <v>109</v>
      </c>
      <c r="O5" s="15">
        <f>ROUND((RAW!O29)*50.251256281407,0)</f>
        <v>111</v>
      </c>
      <c r="P5" s="15">
        <f>ROUND((RAW!P29)*50.251256281407,0)</f>
        <v>132</v>
      </c>
      <c r="Q5" s="15">
        <f>ROUND((RAW!Q29)*50.251256281407,0)</f>
        <v>134</v>
      </c>
      <c r="R5" s="15">
        <f>ROUND((RAW!R29)*50.251256281407,0)</f>
        <v>127</v>
      </c>
      <c r="S5" s="15">
        <f>ROUND((RAW!S29)*50.251256281407,0)</f>
        <v>107</v>
      </c>
      <c r="T5" s="15">
        <f>ROUND((RAW!T29)*50.251256281407,0)</f>
        <v>118</v>
      </c>
      <c r="U5" s="15">
        <f>ROUND((RAW!U29)*50.251256281407,0)</f>
        <v>137</v>
      </c>
      <c r="V5" s="15">
        <f>ROUND((RAW!V29)*50.251256281407,0)</f>
        <v>148</v>
      </c>
      <c r="W5" s="15">
        <f>ROUND((RAW!W29)*50.251256281407,0)</f>
        <v>89</v>
      </c>
      <c r="X5" s="15">
        <f>ROUND((RAW!X29)*50.251256281407,0)</f>
        <v>98</v>
      </c>
      <c r="Y5" s="15">
        <f>ROUND((RAW!Y29)*50.251256281407,0)</f>
        <v>100</v>
      </c>
      <c r="Z5" s="15">
        <f>ROUND((RAW!Z29)*50.251256281407,0)</f>
        <v>106</v>
      </c>
      <c r="AA5" s="15">
        <f>ROUND((RAW!AA29)*50.251256281407,0)</f>
        <v>118</v>
      </c>
      <c r="AB5" s="15">
        <f>ROUND((RAW!AB29)*50.251256281407,0)</f>
        <v>127</v>
      </c>
      <c r="AC5" s="15">
        <f>ROUND((RAW!AC29)*50.251256281407,0)</f>
        <v>107</v>
      </c>
      <c r="AD5" s="15">
        <f>ROUND((RAW!AD29)*50.251256281407,0)</f>
        <v>110</v>
      </c>
      <c r="AE5" s="15">
        <f>ROUND((RAW!AE29)*50.251256281407,0)</f>
        <v>142</v>
      </c>
      <c r="AF5" s="15">
        <f>ROUND((RAW!AF29)*50.251256281407,0)</f>
        <v>156</v>
      </c>
      <c r="AG5" s="15">
        <f>ROUND((RAW!AG29)*50.251256281407,0)</f>
        <v>106</v>
      </c>
      <c r="AH5" s="15">
        <f>ROUND((RAW!AH29)*50.251256281407,0)</f>
        <v>121</v>
      </c>
      <c r="AI5" s="15">
        <f>ROUND((RAW!AI29)*50.251256281407,0)</f>
        <v>126</v>
      </c>
      <c r="AJ5" s="15">
        <f>ROUND((RAW!AJ29)*50.251256281407,0)</f>
        <v>111</v>
      </c>
      <c r="AK5" s="15">
        <f>ROUND((RAW!AK29)*50.251256281407,0)</f>
        <v>122</v>
      </c>
      <c r="AL5" s="15">
        <f>ROUND((RAW!AL29)*50.251256281407,0)</f>
        <v>115</v>
      </c>
      <c r="AM5" s="15">
        <f>ROUND((RAW!AM29)*50.251256281407,0)</f>
        <v>118</v>
      </c>
      <c r="AN5" s="15">
        <f>ROUND((RAW!AN29)*50.251256281407,0)</f>
        <v>116</v>
      </c>
      <c r="AO5" s="15">
        <f>ROUND((RAW!AO29)*50.251256281407,0)</f>
        <v>124</v>
      </c>
      <c r="AP5" s="15">
        <f>ROUND((RAW!AP29)*50.251256281407,0)</f>
        <v>163</v>
      </c>
      <c r="AQ5" s="15">
        <f>ROUND((RAW!AQ29)*50.251256281407,0)</f>
        <v>120</v>
      </c>
      <c r="AR5" s="15">
        <f>ROUND((RAW!AR29)*50.251256281407,0)</f>
        <v>121</v>
      </c>
      <c r="AS5" s="15">
        <f>ROUND((RAW!AS29)*50.251256281407,0)</f>
        <v>121</v>
      </c>
      <c r="AT5" s="15">
        <f>ROUND((RAW!AT29)*50.251256281407,0)</f>
        <v>122</v>
      </c>
      <c r="AU5" s="15">
        <f>ROUND((RAW!AU29)*50.251256281407,0)</f>
        <v>94</v>
      </c>
      <c r="AV5" s="15">
        <f>ROUND((RAW!AV29)*50.251256281407,0)</f>
        <v>95</v>
      </c>
      <c r="AW5" s="15">
        <f>ROUND((RAW!AW29)*50.251256281407,0)</f>
        <v>162</v>
      </c>
      <c r="AX5" s="15">
        <f>ROUND((RAW!AX29)*50.251256281407,0)</f>
        <v>151</v>
      </c>
      <c r="AY5" s="15">
        <f>ROUND((RAW!AY29)*50.251256281407,0)</f>
        <v>172</v>
      </c>
      <c r="AZ5" s="15">
        <f>ROUND((RAW!AZ29)*50.251256281407,0)</f>
        <v>177</v>
      </c>
      <c r="BA5" s="15">
        <f>ROUND((RAW!BA29)*50.251256281407,0)</f>
        <v>94</v>
      </c>
      <c r="BB5" s="15">
        <f>ROUND((RAW!BB29)*50.251256281407,0)</f>
        <v>95</v>
      </c>
      <c r="BC5" s="15">
        <f>ROUND((RAW!BC29)*50.251256281407,0)</f>
        <v>95</v>
      </c>
      <c r="BD5" s="15">
        <f>ROUND((RAW!BD29)*50.251256281407,0)</f>
        <v>96</v>
      </c>
      <c r="BE5" s="15">
        <f>ROUND((RAW!BE29)*50.251256281407,0)</f>
        <v>183</v>
      </c>
      <c r="BF5" s="15">
        <f>ROUND((RAW!BF29)*50.251256281407,0)</f>
        <v>80</v>
      </c>
      <c r="BG5" s="15">
        <f>ROUND((RAW!BG29)*50.251256281407,0)</f>
        <v>89</v>
      </c>
      <c r="BH5" s="15">
        <f>ROUND((RAW!BH29)*50.251256281407,0)</f>
        <v>92</v>
      </c>
      <c r="BI5" s="15">
        <f>ROUND((RAW!BI29)*50.251256281407,0)</f>
        <v>97</v>
      </c>
      <c r="BJ5" s="15">
        <f>ROUND((RAW!BJ29)*50.251256281407,0)</f>
        <v>89</v>
      </c>
      <c r="BK5" s="15">
        <f>ROUND((RAW!BK29)*50.251256281407,0)</f>
        <v>106</v>
      </c>
      <c r="BL5" s="15">
        <f>ROUND((RAW!BL29)*50.251256281407,0)</f>
        <v>104</v>
      </c>
      <c r="BM5" s="15">
        <f>ROUND((RAW!BM29)*50.251256281407,0)</f>
        <v>111</v>
      </c>
    </row>
    <row r="6" spans="1:65" s="14" customFormat="1" ht="15">
      <c r="A6" s="14" t="s">
        <v>222</v>
      </c>
      <c r="B6" s="15">
        <f>ROUND((1/RAW!B31)*151300,0)</f>
        <v>100</v>
      </c>
      <c r="C6" s="15">
        <f>ROUND((1/RAW!C31)*151300,0)</f>
        <v>115</v>
      </c>
      <c r="D6" s="15">
        <f>ROUND((1/RAW!D31)*151300,0)</f>
        <v>117</v>
      </c>
      <c r="E6" s="15">
        <f>ROUND((1/RAW!E31)*151300,0)</f>
        <v>106</v>
      </c>
      <c r="F6" s="15">
        <f>ROUND((1/RAW!F31)*151300,0)</f>
        <v>110</v>
      </c>
      <c r="G6" s="15">
        <f>ROUND((1/RAW!G31)*151300,0)</f>
        <v>119</v>
      </c>
      <c r="H6" s="15">
        <f>ROUND((1/RAW!H31)*151300,0)</f>
        <v>121</v>
      </c>
      <c r="I6" s="15">
        <f>ROUND((1/RAW!I31)*151300,0)</f>
        <v>103</v>
      </c>
      <c r="J6" s="15">
        <f>ROUND((1/RAW!J31)*151300,0)</f>
        <v>103</v>
      </c>
      <c r="K6" s="15">
        <f>ROUND((1/RAW!K31)*151300,0)</f>
        <v>107</v>
      </c>
      <c r="L6" s="15">
        <f>ROUND((1/RAW!L31)*151300,0)</f>
        <v>111</v>
      </c>
      <c r="M6" s="15">
        <f>ROUND((1/RAW!M31)*151300,0)</f>
        <v>97</v>
      </c>
      <c r="N6" s="15">
        <f>ROUND((1/RAW!N31)*151300,0)</f>
        <v>109</v>
      </c>
      <c r="O6" s="15">
        <f>ROUND((1/RAW!O31)*151300,0)</f>
        <v>107</v>
      </c>
      <c r="P6" s="15">
        <f>ROUND((1/RAW!P31)*151300,0)</f>
        <v>120</v>
      </c>
      <c r="Q6" s="15">
        <f>ROUND((1/RAW!Q31)*151300,0)</f>
        <v>121</v>
      </c>
      <c r="R6" s="15">
        <f>ROUND((1/RAW!R31)*151300,0)</f>
        <v>122</v>
      </c>
      <c r="S6" s="15">
        <f>ROUND((1/RAW!S31)*151300,0)</f>
        <v>102</v>
      </c>
      <c r="T6" s="15">
        <f>ROUND((1/RAW!T31)*151300,0)</f>
        <v>113</v>
      </c>
      <c r="U6" s="15">
        <f>ROUND((1/RAW!U31)*151300,0)</f>
        <v>115</v>
      </c>
      <c r="V6" s="15">
        <f>ROUND((1/RAW!V31)*151300,0)</f>
        <v>117</v>
      </c>
      <c r="W6" s="15">
        <f>ROUND((1/RAW!W31)*151300,0)</f>
        <v>85</v>
      </c>
      <c r="X6" s="15">
        <f>ROUND((1/RAW!X31)*151300,0)</f>
        <v>100</v>
      </c>
      <c r="Y6" s="15">
        <f>ROUND((1/RAW!Y31)*151300,0)</f>
        <v>104</v>
      </c>
      <c r="Z6" s="15">
        <f>ROUND((1/RAW!Z31)*151300,0)</f>
        <v>109</v>
      </c>
      <c r="AA6" s="15">
        <f>ROUND((1/RAW!AA31)*151300,0)</f>
        <v>110</v>
      </c>
      <c r="AB6" s="15">
        <f>ROUND((1/RAW!AB31)*151300,0)</f>
        <v>125</v>
      </c>
      <c r="AC6" s="15">
        <f>ROUND((1/RAW!AC31)*151300,0)</f>
        <v>108</v>
      </c>
      <c r="AD6" s="15">
        <f>ROUND((1/RAW!AD31)*151300,0)</f>
        <v>108</v>
      </c>
      <c r="AE6" s="15">
        <f>ROUND((1/RAW!AE31)*151300,0)</f>
        <v>126</v>
      </c>
      <c r="AF6" s="15">
        <f>ROUND((1/RAW!AF31)*151300,0)</f>
        <v>143</v>
      </c>
      <c r="AG6" s="15">
        <f>ROUND((1/RAW!AG31)*151300,0)</f>
        <v>96</v>
      </c>
      <c r="AH6" s="15">
        <f>ROUND((1/RAW!AH31)*151300,0)</f>
        <v>110</v>
      </c>
      <c r="AI6" s="15">
        <f>ROUND((1/RAW!AI31)*151300,0)</f>
        <v>110</v>
      </c>
      <c r="AJ6" s="15">
        <f>ROUND((1/RAW!AJ31)*151300,0)</f>
        <v>98</v>
      </c>
      <c r="AK6" s="15">
        <f>ROUND((1/RAW!AK31)*151300,0)</f>
        <v>116</v>
      </c>
      <c r="AL6" s="15">
        <f>ROUND((1/RAW!AL31)*151300,0)</f>
        <v>111</v>
      </c>
      <c r="AM6" s="15">
        <f>ROUND((1/RAW!AM31)*151300,0)</f>
        <v>116</v>
      </c>
      <c r="AN6" s="15">
        <f>ROUND((1/RAW!AN31)*151300,0)</f>
        <v>119</v>
      </c>
      <c r="AO6" s="15">
        <f>ROUND((1/RAW!AO31)*151300,0)</f>
        <v>122</v>
      </c>
      <c r="AP6" s="15">
        <f>ROUND((1/RAW!AP31)*151300,0)</f>
        <v>148</v>
      </c>
      <c r="AQ6" s="15">
        <f>ROUND((1/RAW!AQ31)*151300,0)</f>
        <v>121</v>
      </c>
      <c r="AR6" s="15">
        <f>ROUND((1/RAW!AR31)*151300,0)</f>
        <v>123</v>
      </c>
      <c r="AS6" s="15">
        <f>ROUND((1/RAW!AS31)*151300,0)</f>
        <v>125</v>
      </c>
      <c r="AT6" s="15">
        <f>ROUND((1/RAW!AT31)*151300,0)</f>
        <v>127</v>
      </c>
      <c r="AU6" s="15">
        <f>ROUND((1/RAW!AU31)*151300,0)</f>
        <v>130</v>
      </c>
      <c r="AV6" s="15">
        <f>ROUND((1/RAW!AV31)*151300,0)</f>
        <v>133</v>
      </c>
      <c r="AW6" s="15">
        <f>ROUND((1/RAW!AW31)*151300,0)</f>
        <v>146</v>
      </c>
      <c r="AX6" s="15">
        <f>ROUND((1/RAW!AX31)*151300,0)</f>
        <v>131</v>
      </c>
      <c r="AY6" s="15">
        <f>ROUND((1/RAW!AY31)*151300,0)</f>
        <v>159</v>
      </c>
      <c r="AZ6" s="15">
        <f>ROUND((1/RAW!AZ31)*151300,0)</f>
        <v>161</v>
      </c>
      <c r="BA6" s="15">
        <f>ROUND((1/RAW!BA31)*151300,0)</f>
        <v>126</v>
      </c>
      <c r="BB6" s="15">
        <f>ROUND((1/RAW!BB31)*151300,0)</f>
        <v>136</v>
      </c>
      <c r="BC6" s="15">
        <f>ROUND((1/RAW!BC31)*151300,0)</f>
        <v>136</v>
      </c>
      <c r="BD6" s="15">
        <f>ROUND((1/RAW!BD31)*151300,0)</f>
        <v>142</v>
      </c>
      <c r="BE6" s="15">
        <f>ROUND((1/RAW!BE31)*151300,0)</f>
        <v>165</v>
      </c>
      <c r="BF6" s="15">
        <f>ROUND((1/RAW!BF31)*151300,0)</f>
        <v>126</v>
      </c>
      <c r="BG6" s="15">
        <f>ROUND((1/RAW!BG31)*151300,0)</f>
        <v>140</v>
      </c>
      <c r="BH6" s="15">
        <f>ROUND((1/RAW!BH31)*151300,0)</f>
        <v>150</v>
      </c>
      <c r="BI6" s="15">
        <f>ROUND((1/RAW!BI31)*151300,0)</f>
        <v>154</v>
      </c>
      <c r="BJ6" s="15">
        <f>ROUND((1/RAW!BJ31)*151300,0)</f>
        <v>144</v>
      </c>
      <c r="BK6" s="15">
        <f>ROUND((1/RAW!BK31)*151300,0)</f>
        <v>155</v>
      </c>
      <c r="BL6" s="15">
        <f>ROUND((1/RAW!BL31)*151300,0)</f>
        <v>152</v>
      </c>
      <c r="BM6" s="15">
        <f>ROUND((1/RAW!BM31)*151300,0)</f>
        <v>158</v>
      </c>
    </row>
    <row r="7" spans="1:65" s="14" customFormat="1" ht="15">
      <c r="A7" s="14" t="s">
        <v>223</v>
      </c>
      <c r="B7" s="15">
        <f>ROUND((1/RAW!B33)*6757,0)</f>
        <v>100</v>
      </c>
      <c r="C7" s="15">
        <f>ROUND((1/RAW!C33)*6757,0)</f>
        <v>105</v>
      </c>
      <c r="D7" s="15">
        <f>ROUND((1/RAW!D33)*6757,0)</f>
        <v>107</v>
      </c>
      <c r="E7" s="15">
        <f>ROUND((1/RAW!E33)*6757,0)</f>
        <v>106</v>
      </c>
      <c r="F7" s="15">
        <f>ROUND((1/RAW!F33)*6757,0)</f>
        <v>108</v>
      </c>
      <c r="G7" s="15">
        <f>ROUND((1/RAW!G33)*6757,0)</f>
        <v>112</v>
      </c>
      <c r="H7" s="15">
        <f>ROUND((1/RAW!H33)*6757,0)</f>
        <v>111</v>
      </c>
      <c r="I7" s="15">
        <f>ROUND((1/RAW!I33)*6757,0)</f>
        <v>104</v>
      </c>
      <c r="J7" s="15">
        <f>ROUND((1/RAW!J33)*6757,0)</f>
        <v>107</v>
      </c>
      <c r="K7" s="15">
        <f>ROUND((1/RAW!K33)*6757,0)</f>
        <v>104</v>
      </c>
      <c r="L7" s="15">
        <f>ROUND((1/RAW!L33)*6757,0)</f>
        <v>107</v>
      </c>
      <c r="M7" s="15">
        <f>ROUND((1/RAW!M33)*6757,0)</f>
        <v>103</v>
      </c>
      <c r="N7" s="15">
        <f>ROUND((1/RAW!N33)*6757,0)</f>
        <v>103</v>
      </c>
      <c r="O7" s="15">
        <f>ROUND((1/RAW!O33)*6757,0)</f>
        <v>105</v>
      </c>
      <c r="P7" s="15">
        <f>ROUND((1/RAW!P33)*6757,0)</f>
        <v>117</v>
      </c>
      <c r="Q7" s="15">
        <f>ROUND((1/RAW!Q33)*6757,0)</f>
        <v>121</v>
      </c>
      <c r="R7" s="15">
        <f>ROUND((1/RAW!R33)*6757,0)</f>
        <v>125</v>
      </c>
      <c r="S7" s="15">
        <f>ROUND((1/RAW!S33)*6757,0)</f>
        <v>107</v>
      </c>
      <c r="T7" s="15">
        <f>ROUND((1/RAW!T33)*6757,0)</f>
        <v>114</v>
      </c>
      <c r="U7" s="15">
        <f>ROUND((1/RAW!U33)*6757,0)</f>
        <v>111</v>
      </c>
      <c r="V7" s="15">
        <f>ROUND((1/RAW!V33)*6757,0)</f>
        <v>115</v>
      </c>
      <c r="W7" s="15">
        <f>ROUND((1/RAW!W33)*6757,0)</f>
        <v>97</v>
      </c>
      <c r="X7" s="15">
        <f>ROUND((1/RAW!X33)*6757,0)</f>
        <v>99</v>
      </c>
      <c r="Y7" s="15">
        <f>ROUND((1/RAW!Y33)*6757,0)</f>
        <v>100</v>
      </c>
      <c r="Z7" s="15">
        <f>ROUND((1/RAW!Z33)*6757,0)</f>
        <v>105</v>
      </c>
      <c r="AA7" s="15">
        <f>ROUND((1/RAW!AA33)*6757,0)</f>
        <v>108</v>
      </c>
      <c r="AB7" s="15">
        <f>ROUND((1/RAW!AB33)*6757,0)</f>
        <v>115</v>
      </c>
      <c r="AC7" s="15">
        <f>ROUND((1/RAW!AC33)*6757,0)</f>
        <v>106</v>
      </c>
      <c r="AD7" s="15">
        <f>ROUND((1/RAW!AD33)*6757,0)</f>
        <v>103</v>
      </c>
      <c r="AE7" s="15">
        <f>ROUND((1/RAW!AE33)*6757,0)</f>
        <v>108</v>
      </c>
      <c r="AF7" s="15">
        <f>ROUND((1/RAW!AF33)*6757,0)</f>
        <v>114</v>
      </c>
      <c r="AG7" s="15">
        <f>ROUND((1/RAW!AG33)*6757,0)</f>
        <v>104</v>
      </c>
      <c r="AH7" s="15">
        <f>ROUND((1/RAW!AH33)*6757,0)</f>
        <v>107</v>
      </c>
      <c r="AI7" s="15">
        <f>ROUND((1/RAW!AI33)*6757,0)</f>
        <v>111</v>
      </c>
      <c r="AJ7" s="15">
        <f>ROUND((1/RAW!AJ33)*6757,0)</f>
        <v>100</v>
      </c>
      <c r="AK7" s="15">
        <f>ROUND((1/RAW!AK33)*6757,0)</f>
        <v>108</v>
      </c>
      <c r="AL7" s="15">
        <f>ROUND((1/RAW!AL33)*6757,0)</f>
        <v>103</v>
      </c>
      <c r="AM7" s="15">
        <f>ROUND((1/RAW!AM33)*6757,0)</f>
        <v>104</v>
      </c>
      <c r="AN7" s="15">
        <f>ROUND((1/RAW!AN33)*6757,0)</f>
        <v>107</v>
      </c>
      <c r="AO7" s="15">
        <f>ROUND((1/RAW!AO33)*6757,0)</f>
        <v>106</v>
      </c>
      <c r="AP7" s="15">
        <f>ROUND((1/RAW!AP33)*6757,0)</f>
        <v>115</v>
      </c>
      <c r="AQ7" s="15">
        <f>ROUND((1/RAW!AQ33)*6757,0)</f>
        <v>103</v>
      </c>
      <c r="AR7" s="15">
        <f>ROUND((1/RAW!AR33)*6757,0)</f>
        <v>105</v>
      </c>
      <c r="AS7" s="15">
        <f>ROUND((1/RAW!AS33)*6757,0)</f>
        <v>107</v>
      </c>
      <c r="AT7" s="15">
        <f>ROUND((1/RAW!AT33)*6757,0)</f>
        <v>109</v>
      </c>
      <c r="AU7" s="15">
        <f>ROUND((1/RAW!AU33)*6757,0)</f>
        <v>107</v>
      </c>
      <c r="AV7" s="15">
        <f>ROUND((1/RAW!AV33)*6757,0)</f>
        <v>109</v>
      </c>
      <c r="AW7" s="15">
        <f>ROUND((1/RAW!AW33)*6757,0)</f>
        <v>127</v>
      </c>
      <c r="AX7" s="15">
        <f>ROUND((1/RAW!AX33)*6757,0)</f>
        <v>111</v>
      </c>
      <c r="AY7" s="15">
        <f>ROUND((1/RAW!AY33)*6757,0)</f>
        <v>131</v>
      </c>
      <c r="AZ7" s="15">
        <f>ROUND((1/RAW!AZ33)*6757,0)</f>
        <v>134</v>
      </c>
      <c r="BA7" s="15">
        <f>ROUND((1/RAW!BA33)*6757,0)</f>
        <v>115</v>
      </c>
      <c r="BB7" s="15">
        <f>ROUND((1/RAW!BB33)*6757,0)</f>
        <v>118</v>
      </c>
      <c r="BC7" s="15">
        <f>ROUND((1/RAW!BC33)*6757,0)</f>
        <v>118</v>
      </c>
      <c r="BD7" s="15">
        <f>ROUND((1/RAW!BD33)*6757,0)</f>
        <v>120</v>
      </c>
      <c r="BE7" s="15">
        <f>ROUND((1/RAW!BE33)*6757,0)</f>
        <v>132</v>
      </c>
      <c r="BF7" s="15">
        <f>ROUND((1/RAW!BF33)*6757,0)</f>
        <v>116</v>
      </c>
      <c r="BG7" s="15">
        <f>ROUND((1/RAW!BG33)*6757,0)</f>
        <v>123</v>
      </c>
      <c r="BH7" s="15">
        <f>ROUND((1/RAW!BH33)*6757,0)</f>
        <v>125</v>
      </c>
      <c r="BI7" s="15">
        <f>ROUND((1/RAW!BI33)*6757,0)</f>
        <v>128</v>
      </c>
      <c r="BJ7" s="15">
        <f>ROUND((1/RAW!BJ33)*6757,0)</f>
        <v>116</v>
      </c>
      <c r="BK7" s="15">
        <f>ROUND((1/RAW!BK33)*6757,0)</f>
        <v>130</v>
      </c>
      <c r="BL7" s="15">
        <f>ROUND((1/RAW!BL33)*6757,0)</f>
        <v>118</v>
      </c>
      <c r="BM7" s="15">
        <f>ROUND((1/RAW!BM33)*6757,0)</f>
        <v>120</v>
      </c>
    </row>
    <row r="8" spans="1:66" s="16" customFormat="1" ht="18.75">
      <c r="A8" s="16" t="s">
        <v>224</v>
      </c>
      <c r="B8" s="17">
        <f aca="true" t="shared" si="0" ref="B8:AL8">ROUND(AVERAGE(B2:B7),0)</f>
        <v>100</v>
      </c>
      <c r="C8" s="17">
        <f t="shared" si="0"/>
        <v>116</v>
      </c>
      <c r="D8" s="17">
        <f t="shared" si="0"/>
        <v>119</v>
      </c>
      <c r="E8" s="17">
        <f t="shared" si="0"/>
        <v>112</v>
      </c>
      <c r="F8" s="17">
        <f t="shared" si="0"/>
        <v>116</v>
      </c>
      <c r="G8" s="17">
        <f t="shared" si="0"/>
        <v>128</v>
      </c>
      <c r="H8" s="17">
        <f t="shared" si="0"/>
        <v>132</v>
      </c>
      <c r="I8" s="17">
        <f t="shared" si="0"/>
        <v>109</v>
      </c>
      <c r="J8" s="17">
        <f t="shared" si="0"/>
        <v>110</v>
      </c>
      <c r="K8" s="17">
        <f t="shared" si="0"/>
        <v>117</v>
      </c>
      <c r="L8" s="17">
        <f t="shared" si="0"/>
        <v>121</v>
      </c>
      <c r="M8" s="17">
        <f t="shared" si="0"/>
        <v>107</v>
      </c>
      <c r="N8" s="17">
        <f t="shared" si="0"/>
        <v>111</v>
      </c>
      <c r="O8" s="17">
        <f t="shared" si="0"/>
        <v>116</v>
      </c>
      <c r="P8" s="17">
        <f t="shared" si="0"/>
        <v>132</v>
      </c>
      <c r="Q8" s="17">
        <f t="shared" si="0"/>
        <v>134</v>
      </c>
      <c r="R8" s="17">
        <f t="shared" si="0"/>
        <v>139</v>
      </c>
      <c r="S8" s="17">
        <f t="shared" si="0"/>
        <v>115</v>
      </c>
      <c r="T8" s="17">
        <f t="shared" si="0"/>
        <v>123</v>
      </c>
      <c r="U8" s="17">
        <f t="shared" si="0"/>
        <v>127</v>
      </c>
      <c r="V8" s="17">
        <f t="shared" si="0"/>
        <v>135</v>
      </c>
      <c r="W8" s="17">
        <f t="shared" si="0"/>
        <v>90</v>
      </c>
      <c r="X8" s="17">
        <f t="shared" si="0"/>
        <v>102</v>
      </c>
      <c r="Y8" s="17">
        <f t="shared" si="0"/>
        <v>105</v>
      </c>
      <c r="Z8" s="17">
        <f t="shared" si="0"/>
        <v>112</v>
      </c>
      <c r="AA8" s="17">
        <f t="shared" si="0"/>
        <v>117</v>
      </c>
      <c r="AB8" s="17">
        <f t="shared" si="0"/>
        <v>128</v>
      </c>
      <c r="AC8" s="17">
        <f t="shared" si="0"/>
        <v>111</v>
      </c>
      <c r="AD8" s="17">
        <f t="shared" si="0"/>
        <v>114</v>
      </c>
      <c r="AE8" s="17">
        <f>ROUND(AVERAGE(AE2:AE7),0)</f>
        <v>133</v>
      </c>
      <c r="AF8" s="17">
        <f>ROUND(AVERAGE(AF2:AF7),0)</f>
        <v>148</v>
      </c>
      <c r="AG8" s="17">
        <f>ROUND(AVERAGE(AG2:AG7),0)</f>
        <v>104</v>
      </c>
      <c r="AH8" s="17">
        <f>ROUND(AVERAGE(AH2:AH7),0)</f>
        <v>117</v>
      </c>
      <c r="AI8" s="17">
        <f>ROUND(AVERAGE(AI2:AI7),0)</f>
        <v>121</v>
      </c>
      <c r="AJ8" s="17">
        <f t="shared" si="0"/>
        <v>105</v>
      </c>
      <c r="AK8" s="17">
        <f t="shared" si="0"/>
        <v>120</v>
      </c>
      <c r="AL8" s="17">
        <f t="shared" si="0"/>
        <v>117</v>
      </c>
      <c r="AM8" s="17">
        <f aca="true" t="shared" si="1" ref="AM8:BM8">ROUND(AVERAGE(AM2:AM7),0)</f>
        <v>121</v>
      </c>
      <c r="AN8" s="17">
        <f t="shared" si="1"/>
        <v>124</v>
      </c>
      <c r="AO8" s="17">
        <f t="shared" si="1"/>
        <v>128</v>
      </c>
      <c r="AP8" s="17">
        <f t="shared" si="1"/>
        <v>155</v>
      </c>
      <c r="AQ8" s="17">
        <f t="shared" si="1"/>
        <v>128</v>
      </c>
      <c r="AR8" s="17">
        <f t="shared" si="1"/>
        <v>131</v>
      </c>
      <c r="AS8" s="17">
        <f t="shared" si="1"/>
        <v>134</v>
      </c>
      <c r="AT8" s="17">
        <f t="shared" si="1"/>
        <v>137</v>
      </c>
      <c r="AU8" s="17">
        <f t="shared" si="1"/>
        <v>131</v>
      </c>
      <c r="AV8" s="17">
        <f t="shared" si="1"/>
        <v>134</v>
      </c>
      <c r="AW8" s="17">
        <f t="shared" si="1"/>
        <v>158</v>
      </c>
      <c r="AX8" s="17">
        <f t="shared" si="1"/>
        <v>140</v>
      </c>
      <c r="AY8" s="17">
        <f t="shared" si="1"/>
        <v>170</v>
      </c>
      <c r="AZ8" s="17">
        <f t="shared" si="1"/>
        <v>177</v>
      </c>
      <c r="BA8" s="17">
        <f t="shared" si="1"/>
        <v>134</v>
      </c>
      <c r="BB8" s="17">
        <f t="shared" si="1"/>
        <v>140</v>
      </c>
      <c r="BC8" s="17">
        <f t="shared" si="1"/>
        <v>140</v>
      </c>
      <c r="BD8" s="17">
        <f t="shared" si="1"/>
        <v>143</v>
      </c>
      <c r="BE8" s="17">
        <f t="shared" si="1"/>
        <v>182</v>
      </c>
      <c r="BF8" s="17">
        <f t="shared" si="1"/>
        <v>130</v>
      </c>
      <c r="BG8" s="17">
        <f t="shared" si="1"/>
        <v>143</v>
      </c>
      <c r="BH8" s="17">
        <f t="shared" si="1"/>
        <v>148</v>
      </c>
      <c r="BI8" s="17">
        <f t="shared" si="1"/>
        <v>153</v>
      </c>
      <c r="BJ8" s="17">
        <f t="shared" si="1"/>
        <v>142</v>
      </c>
      <c r="BK8" s="17">
        <f t="shared" si="1"/>
        <v>156</v>
      </c>
      <c r="BL8" s="17">
        <f t="shared" si="1"/>
        <v>150</v>
      </c>
      <c r="BM8" s="17">
        <f t="shared" si="1"/>
        <v>155</v>
      </c>
      <c r="BN8" s="14"/>
    </row>
    <row r="9" spans="1:65" s="18" customFormat="1" ht="15">
      <c r="A9" s="18" t="s">
        <v>218</v>
      </c>
      <c r="B9" s="19">
        <f>ROUND((1/RAW!B3)*0.787037037037037,0)</f>
        <v>100</v>
      </c>
      <c r="C9" s="19">
        <f>ROUND((1/RAW!C3)*0.787037037037037,0)</f>
        <v>72</v>
      </c>
      <c r="D9" s="19">
        <f>ROUND((1/RAW!D3)*0.787037037037037,0)</f>
        <v>74</v>
      </c>
      <c r="E9" s="19">
        <f>ROUND((1/RAW!E3)*0.787037037037037,0)</f>
        <v>96</v>
      </c>
      <c r="F9" s="19">
        <f>ROUND((1/RAW!F3)*0.787037037037037,0)</f>
        <v>98</v>
      </c>
      <c r="G9" s="19">
        <f>ROUND((1/RAW!G3)*0.787037037037037,0)</f>
        <v>72</v>
      </c>
      <c r="H9" s="19">
        <f>ROUND((1/RAW!H3)*0.787037037037037,0)</f>
        <v>73</v>
      </c>
      <c r="I9" s="19">
        <f>ROUND((1/RAW!I3)*0.787037037037037,0)</f>
        <v>111</v>
      </c>
      <c r="J9" s="19">
        <f>ROUND((1/RAW!J3)*0.787037037037037,0)</f>
        <v>112</v>
      </c>
      <c r="K9" s="19">
        <f>ROUND((1/RAW!K3)*0.787037037037037,0)</f>
        <v>94</v>
      </c>
      <c r="L9" s="19">
        <f>ROUND((1/RAW!L3)*0.787037037037037,0)</f>
        <v>97</v>
      </c>
      <c r="M9" s="19">
        <f>ROUND((1/RAW!M3)*0.787037037037037,0)</f>
        <v>104</v>
      </c>
      <c r="N9" s="19">
        <f>ROUND((1/RAW!N3)*0.787037037037037,0)</f>
        <v>113</v>
      </c>
      <c r="O9" s="19">
        <f>ROUND((1/RAW!O3)*0.787037037037037,0)</f>
        <v>107</v>
      </c>
      <c r="P9" s="19">
        <f>ROUND((1/RAW!P3)*0.787037037037037,0)</f>
        <v>122</v>
      </c>
      <c r="Q9" s="19">
        <f>ROUND((1/RAW!Q3)*0.787037037037037,0)</f>
        <v>124</v>
      </c>
      <c r="R9" s="19">
        <f>ROUND((1/RAW!R3)*0.787037037037037,0)</f>
        <v>125</v>
      </c>
      <c r="S9" s="19">
        <f>ROUND((1/RAW!S3)*0.787037037037037,0)</f>
        <v>122</v>
      </c>
      <c r="T9" s="19">
        <f>ROUND((1/RAW!T3)*0.787037037037037,0)</f>
        <v>142</v>
      </c>
      <c r="U9" s="19">
        <f>ROUND((1/RAW!U3)*0.787037037037037,0)</f>
        <v>133</v>
      </c>
      <c r="V9" s="19">
        <f>ROUND((1/RAW!V3)*0.787037037037037,0)</f>
        <v>147</v>
      </c>
      <c r="W9" s="19">
        <f>ROUND((1/RAW!W3)*0.787037037037037,0)</f>
        <v>46</v>
      </c>
      <c r="X9" s="19">
        <f>ROUND((1/RAW!X3)*0.787037037037037,0)</f>
        <v>48</v>
      </c>
      <c r="Y9" s="19">
        <f>ROUND((1/RAW!Y3)*0.787037037037037,0)</f>
        <v>48</v>
      </c>
      <c r="Z9" s="19">
        <f>ROUND((1/RAW!Z3)*0.787037037037037,0)</f>
        <v>51</v>
      </c>
      <c r="AA9" s="19">
        <f>ROUND((1/RAW!AA3)*0.787037037037037,0)</f>
        <v>60</v>
      </c>
      <c r="AB9" s="19">
        <f>ROUND((1/RAW!AB3)*0.787037037037037,0)</f>
        <v>65</v>
      </c>
      <c r="AC9" s="19">
        <f>ROUND((1/RAW!AC3)*0.787037037037037,0)</f>
        <v>71</v>
      </c>
      <c r="AD9" s="19">
        <f>ROUND((1/RAW!AD3)*0.787037037037037,0)</f>
        <v>74</v>
      </c>
      <c r="AE9" s="19">
        <f>ROUND((1/RAW!AE3)*0.787037037037037,0)</f>
        <v>83</v>
      </c>
      <c r="AF9" s="19">
        <f>ROUND((1/RAW!AF3)*0.787037037037037,0)</f>
        <v>92</v>
      </c>
      <c r="AG9" s="19">
        <f>ROUND((1/RAW!AG3)*0.787037037037037,0)</f>
        <v>54</v>
      </c>
      <c r="AH9" s="19">
        <f>ROUND((1/RAW!AH3)*0.787037037037037,0)</f>
        <v>59</v>
      </c>
      <c r="AI9" s="19">
        <f>ROUND((1/RAW!AI3)*0.787037037037037,0)</f>
        <v>60</v>
      </c>
      <c r="AJ9" s="19">
        <f>ROUND((1/RAW!AJ3)*0.787037037037037,0)</f>
        <v>88</v>
      </c>
      <c r="AK9" s="19">
        <f>ROUND((1/RAW!AK3)*0.787037037037037,0)</f>
        <v>102</v>
      </c>
      <c r="AL9" s="19">
        <f>ROUND((1/RAW!AL3)*0.787037037037037,0)</f>
        <v>97</v>
      </c>
      <c r="AM9" s="19">
        <f>ROUND((1/RAW!AM3)*0.787037037037037,0)</f>
        <v>100</v>
      </c>
      <c r="AN9" s="19">
        <f>ROUND((1/RAW!AN3)*0.787037037037037,0)</f>
        <v>103</v>
      </c>
      <c r="AO9" s="19">
        <f>ROUND((1/RAW!AO3)*0.787037037037037,0)</f>
        <v>106</v>
      </c>
      <c r="AP9" s="19">
        <f>ROUND((1/RAW!AP3)*0.787037037037037,0)</f>
        <v>105</v>
      </c>
      <c r="AQ9" s="19">
        <f>ROUND((1/RAW!AQ3)*0.787037037037037,0)</f>
        <v>108</v>
      </c>
      <c r="AR9" s="19">
        <f>ROUND((1/RAW!AR3)*0.787037037037037,0)</f>
        <v>111</v>
      </c>
      <c r="AS9" s="19">
        <f>ROUND((1/RAW!AS3)*0.787037037037037,0)</f>
        <v>115</v>
      </c>
      <c r="AT9" s="19">
        <f>ROUND((1/RAW!AT3)*0.787037037037037,0)</f>
        <v>119</v>
      </c>
      <c r="AU9" s="19">
        <f>ROUND((1/RAW!AU3)*0.787037037037037,0)</f>
        <v>170</v>
      </c>
      <c r="AV9" s="19">
        <f>ROUND((1/RAW!AV3)*0.787037037037037,0)</f>
        <v>177</v>
      </c>
      <c r="AW9" s="19">
        <f>ROUND((1/RAW!AW3)*0.787037037037037,0)</f>
        <v>181</v>
      </c>
      <c r="AX9" s="19">
        <f>ROUND((1/RAW!AX3)*0.787037037037037,0)</f>
        <v>92</v>
      </c>
      <c r="AY9" s="19">
        <f>ROUND((1/RAW!AY3)*0.787037037037037,0)</f>
        <v>195</v>
      </c>
      <c r="AZ9" s="19">
        <f>ROUND((1/RAW!AZ3)*0.787037037037037,0)</f>
        <v>207</v>
      </c>
      <c r="BA9" s="19">
        <f>ROUND((1/RAW!BA3)*0.787037037037037,0)</f>
        <v>199</v>
      </c>
      <c r="BB9" s="19">
        <f>ROUND((1/RAW!BB3)*0.787037037037037,0)</f>
        <v>213</v>
      </c>
      <c r="BC9" s="19">
        <f>ROUND((1/RAW!BC3)*0.787037037037037,0)</f>
        <v>214</v>
      </c>
      <c r="BD9" s="19">
        <f>ROUND((1/RAW!BD3)*0.787037037037037,0)</f>
        <v>221</v>
      </c>
      <c r="BE9" s="19">
        <f>ROUND((1/RAW!BE3)*0.787037037037037,0)</f>
        <v>233</v>
      </c>
      <c r="BF9" s="19">
        <f>ROUND((1/RAW!BF3)*0.787037037037037,0)</f>
        <v>193</v>
      </c>
      <c r="BG9" s="19">
        <f>ROUND((1/RAW!BG3)*0.787037037037037,0)</f>
        <v>213</v>
      </c>
      <c r="BH9" s="19">
        <f>ROUND((1/RAW!BH3)*0.787037037037037,0)</f>
        <v>221</v>
      </c>
      <c r="BI9" s="19">
        <f>ROUND((1/RAW!BI3)*0.787037037037037,0)</f>
        <v>224</v>
      </c>
      <c r="BJ9" s="19">
        <f>ROUND((1/RAW!BJ3)*0.787037037037037,0)</f>
        <v>308</v>
      </c>
      <c r="BK9" s="19">
        <f>ROUND((1/RAW!BK3)*0.787037037037037,0)</f>
        <v>231</v>
      </c>
      <c r="BL9" s="19">
        <f>ROUND((1/RAW!BL3)*0.787037037037037,0)</f>
        <v>329</v>
      </c>
      <c r="BM9" s="19">
        <f>ROUND((1/RAW!BM3)*0.787037037037037,0)</f>
        <v>337</v>
      </c>
    </row>
    <row r="10" spans="1:65" s="18" customFormat="1" ht="15">
      <c r="A10" s="18" t="s">
        <v>219</v>
      </c>
      <c r="B10" s="19">
        <f>ROUND((1/RAW!B5)*13225,0)</f>
        <v>100</v>
      </c>
      <c r="C10" s="19">
        <f>ROUND((1/RAW!C5)*13225,0)</f>
        <v>66</v>
      </c>
      <c r="D10" s="19">
        <f>ROUND((1/RAW!D5)*13225,0)</f>
        <v>69</v>
      </c>
      <c r="E10" s="19">
        <f>ROUND((1/RAW!E5)*13225,0)</f>
        <v>91</v>
      </c>
      <c r="F10" s="19">
        <f>ROUND((1/RAW!F5)*13225,0)</f>
        <v>96</v>
      </c>
      <c r="G10" s="19">
        <f>ROUND((1/RAW!G5)*13225,0)</f>
        <v>68</v>
      </c>
      <c r="H10" s="19">
        <f>ROUND((1/RAW!H5)*13225,0)</f>
        <v>71</v>
      </c>
      <c r="I10" s="19">
        <f>ROUND((1/RAW!I5)*13225,0)</f>
        <v>114</v>
      </c>
      <c r="J10" s="19">
        <f>ROUND((1/RAW!J5)*13225,0)</f>
        <v>116</v>
      </c>
      <c r="K10" s="19">
        <f>ROUND((1/RAW!K5)*13225,0)</f>
        <v>87</v>
      </c>
      <c r="L10" s="19">
        <f>ROUND((1/RAW!L5)*13225,0)</f>
        <v>92</v>
      </c>
      <c r="M10" s="19">
        <f>ROUND((1/RAW!M5)*13225,0)</f>
        <v>104</v>
      </c>
      <c r="N10" s="19">
        <f>ROUND((1/RAW!N5)*13225,0)</f>
        <v>115</v>
      </c>
      <c r="O10" s="19">
        <f>ROUND((1/RAW!O5)*13225,0)</f>
        <v>111</v>
      </c>
      <c r="P10" s="19">
        <f>ROUND((1/RAW!P5)*13225,0)</f>
        <v>136</v>
      </c>
      <c r="Q10" s="19">
        <f>ROUND((1/RAW!Q5)*13225,0)</f>
        <v>138</v>
      </c>
      <c r="R10" s="19">
        <f>ROUND((1/RAW!R5)*13225,0)</f>
        <v>145</v>
      </c>
      <c r="S10" s="19">
        <f>ROUND((1/RAW!S5)*13225,0)</f>
        <v>163</v>
      </c>
      <c r="T10" s="19">
        <f>ROUND((1/RAW!T5)*13225,0)</f>
        <v>174</v>
      </c>
      <c r="U10" s="19">
        <f>ROUND((1/RAW!U5)*13225,0)</f>
        <v>185</v>
      </c>
      <c r="V10" s="19">
        <f>ROUND((1/RAW!V5)*13225,0)</f>
        <v>192</v>
      </c>
      <c r="W10" s="19">
        <f>ROUND((1/RAW!W5)*13225,0)</f>
        <v>42</v>
      </c>
      <c r="X10" s="19">
        <f>ROUND((1/RAW!X5)*13225,0)</f>
        <v>57</v>
      </c>
      <c r="Y10" s="19">
        <f>ROUND((1/RAW!Y5)*13225,0)</f>
        <v>60</v>
      </c>
      <c r="Z10" s="19">
        <f>ROUND((1/RAW!Z5)*13225,0)</f>
        <v>67</v>
      </c>
      <c r="AA10" s="19">
        <f>ROUND((1/RAW!AA5)*13225,0)</f>
        <v>60</v>
      </c>
      <c r="AB10" s="19">
        <f>ROUND((1/RAW!AB5)*13225,0)</f>
        <v>71</v>
      </c>
      <c r="AC10" s="19">
        <f>ROUND((1/RAW!AC5)*13225,0)</f>
        <v>61</v>
      </c>
      <c r="AD10" s="19">
        <f>ROUND((1/RAW!AD5)*13225,0)</f>
        <v>64</v>
      </c>
      <c r="AE10" s="19">
        <f>ROUND((1/RAW!AE5)*13225,0)</f>
        <v>71</v>
      </c>
      <c r="AF10" s="19">
        <f>ROUND((1/RAW!AF5)*13225,0)</f>
        <v>79</v>
      </c>
      <c r="AG10" s="19">
        <f>ROUND((1/RAW!AG5)*13225,0)</f>
        <v>50</v>
      </c>
      <c r="AH10" s="19">
        <f>ROUND((1/RAW!AH5)*13225,0)</f>
        <v>56</v>
      </c>
      <c r="AI10" s="19">
        <f>ROUND((1/RAW!AI5)*13225,0)</f>
        <v>59</v>
      </c>
      <c r="AJ10" s="19">
        <f>ROUND((1/RAW!AJ5)*13225,0)</f>
        <v>97</v>
      </c>
      <c r="AK10" s="19">
        <f>ROUND((1/RAW!AK5)*13225,0)</f>
        <v>121</v>
      </c>
      <c r="AL10" s="19">
        <f>ROUND((1/RAW!AL5)*13225,0)</f>
        <v>83</v>
      </c>
      <c r="AM10" s="19">
        <f>ROUND((1/RAW!AM5)*13225,0)</f>
        <v>87</v>
      </c>
      <c r="AN10" s="19">
        <f>ROUND((1/RAW!AN5)*13225,0)</f>
        <v>90</v>
      </c>
      <c r="AO10" s="19">
        <f>ROUND((1/RAW!AO5)*13225,0)</f>
        <v>94</v>
      </c>
      <c r="AP10" s="19">
        <f>ROUND((1/RAW!AP5)*13225,0)</f>
        <v>107</v>
      </c>
      <c r="AQ10" s="19">
        <f>ROUND((1/RAW!AQ5)*13225,0)</f>
        <v>95</v>
      </c>
      <c r="AR10" s="19">
        <f>ROUND((1/RAW!AR5)*13225,0)</f>
        <v>98</v>
      </c>
      <c r="AS10" s="19">
        <f>ROUND((1/RAW!AS5)*13225,0)</f>
        <v>101</v>
      </c>
      <c r="AT10" s="19">
        <f>ROUND((1/RAW!AT5)*13225,0)</f>
        <v>105</v>
      </c>
      <c r="AU10" s="19">
        <f>ROUND((1/RAW!AU5)*13225,0)</f>
        <v>123</v>
      </c>
      <c r="AV10" s="19">
        <f>ROUND((1/RAW!AV5)*13225,0)</f>
        <v>127</v>
      </c>
      <c r="AW10" s="19">
        <f>ROUND((1/RAW!AW5)*13225,0)</f>
        <v>153</v>
      </c>
      <c r="AX10" s="19">
        <f>ROUND((1/RAW!AX5)*13225,0)</f>
        <v>92</v>
      </c>
      <c r="AY10" s="19">
        <f>ROUND((1/RAW!AY5)*13225,0)</f>
        <v>168</v>
      </c>
      <c r="AZ10" s="19">
        <f>ROUND((1/RAW!AZ5)*13225,0)</f>
        <v>180</v>
      </c>
      <c r="BA10" s="19">
        <f>ROUND((1/RAW!BA5)*13225,0)</f>
        <v>164</v>
      </c>
      <c r="BB10" s="19">
        <f>ROUND((1/RAW!BB5)*13225,0)</f>
        <v>175</v>
      </c>
      <c r="BC10" s="19">
        <f>ROUND((1/RAW!BC5)*13225,0)</f>
        <v>174</v>
      </c>
      <c r="BD10" s="19">
        <f>ROUND((1/RAW!BD5)*13225,0)</f>
        <v>182</v>
      </c>
      <c r="BE10" s="19">
        <f>ROUND((1/RAW!BE5)*13225,0)</f>
        <v>234</v>
      </c>
      <c r="BF10" s="19">
        <f>ROUND((1/RAW!BF5)*13225,0)</f>
        <v>156</v>
      </c>
      <c r="BG10" s="19">
        <f>ROUND((1/RAW!BG5)*13225,0)</f>
        <v>175</v>
      </c>
      <c r="BH10" s="19">
        <f>ROUND((1/RAW!BH5)*13225,0)</f>
        <v>181</v>
      </c>
      <c r="BI10" s="19">
        <f>ROUND((1/RAW!BI5)*13225,0)</f>
        <v>186</v>
      </c>
      <c r="BJ10" s="19">
        <f>ROUND((1/RAW!BJ5)*13225,0)</f>
        <v>248</v>
      </c>
      <c r="BK10" s="19">
        <f>ROUND((1/RAW!BK5)*13225,0)</f>
        <v>193</v>
      </c>
      <c r="BL10" s="19">
        <f>ROUND((1/RAW!BL5)*13225,0)</f>
        <v>261</v>
      </c>
      <c r="BM10" s="19">
        <f>ROUND((1/RAW!BM5)*13225,0)</f>
        <v>274</v>
      </c>
    </row>
    <row r="11" spans="1:65" s="18" customFormat="1" ht="15">
      <c r="A11" s="18" t="s">
        <v>220</v>
      </c>
      <c r="B11" s="19">
        <f>ROUND((1/RAW!B8)*0.864583333333333,0)</f>
        <v>100</v>
      </c>
      <c r="C11" s="19">
        <f>ROUND((1/RAW!C8)*0.864583333333333,0)</f>
        <v>65</v>
      </c>
      <c r="D11" s="19">
        <f>ROUND((1/RAW!D8)*0.864583333333333,0)</f>
        <v>68</v>
      </c>
      <c r="E11" s="19">
        <f>ROUND((1/RAW!E8)*0.864583333333333,0)</f>
        <v>89</v>
      </c>
      <c r="F11" s="19">
        <f>ROUND((1/RAW!F8)*0.864583333333333,0)</f>
        <v>96</v>
      </c>
      <c r="G11" s="19">
        <f>ROUND((1/RAW!G8)*0.864583333333333,0)</f>
        <v>74</v>
      </c>
      <c r="H11" s="19">
        <f>ROUND((1/RAW!H8)*0.864583333333333,0)</f>
        <v>76</v>
      </c>
      <c r="I11" s="19">
        <f>ROUND((1/RAW!I8)*0.864583333333333,0)</f>
        <v>112</v>
      </c>
      <c r="J11" s="19">
        <f>ROUND((1/RAW!J8)*0.864583333333333,0)</f>
        <v>114</v>
      </c>
      <c r="K11" s="19">
        <f>ROUND((1/RAW!K8)*0.864583333333333,0)</f>
        <v>91</v>
      </c>
      <c r="L11" s="19">
        <f>ROUND((1/RAW!L8)*0.864583333333333,0)</f>
        <v>98</v>
      </c>
      <c r="M11" s="19">
        <f>ROUND((1/RAW!M8)*0.864583333333333,0)</f>
        <v>109</v>
      </c>
      <c r="N11" s="19">
        <f>ROUND((1/RAW!N8)*0.864583333333333,0)</f>
        <v>120</v>
      </c>
      <c r="O11" s="19">
        <f>ROUND((1/RAW!O8)*0.864583333333333,0)</f>
        <v>125</v>
      </c>
      <c r="P11" s="19">
        <f>ROUND((1/RAW!P8)*0.864583333333333,0)</f>
        <v>141</v>
      </c>
      <c r="Q11" s="19">
        <f>ROUND((1/RAW!Q8)*0.864583333333333,0)</f>
        <v>147</v>
      </c>
      <c r="R11" s="19">
        <f>ROUND((1/RAW!R8)*0.864583333333333,0)</f>
        <v>149</v>
      </c>
      <c r="S11" s="19">
        <f>ROUND((1/RAW!S8)*0.864583333333333,0)</f>
        <v>166</v>
      </c>
      <c r="T11" s="19">
        <f>ROUND((1/RAW!T8)*0.864583333333333,0)</f>
        <v>178</v>
      </c>
      <c r="U11" s="19">
        <f>ROUND((1/RAW!U8)*0.864583333333333,0)</f>
        <v>186</v>
      </c>
      <c r="V11" s="19">
        <f>ROUND((1/RAW!V8)*0.864583333333333,0)</f>
        <v>195</v>
      </c>
      <c r="W11" s="19">
        <f>ROUND((1/RAW!W8)*0.864583333333333,0)</f>
        <v>50</v>
      </c>
      <c r="X11" s="19">
        <f>ROUND((1/RAW!X8)*0.864583333333333,0)</f>
        <v>57</v>
      </c>
      <c r="Y11" s="19">
        <f>ROUND((1/RAW!Y8)*0.864583333333333,0)</f>
        <v>60</v>
      </c>
      <c r="Z11" s="19">
        <f>ROUND((1/RAW!Z8)*0.864583333333333,0)</f>
        <v>64</v>
      </c>
      <c r="AA11" s="19">
        <f>ROUND((1/RAW!AA8)*0.864583333333333,0)</f>
        <v>63</v>
      </c>
      <c r="AB11" s="19">
        <f>ROUND((1/RAW!AB8)*0.864583333333333,0)</f>
        <v>71</v>
      </c>
      <c r="AC11" s="19">
        <f>ROUND((1/RAW!AC8)*0.864583333333333,0)</f>
        <v>60</v>
      </c>
      <c r="AD11" s="19">
        <f>ROUND((1/RAW!AD8)*0.864583333333333,0)</f>
        <v>65</v>
      </c>
      <c r="AE11" s="19">
        <f>ROUND((1/RAW!AE8)*0.864583333333333,0)</f>
        <v>70</v>
      </c>
      <c r="AF11" s="19">
        <f>ROUND((1/RAW!AF8)*0.864583333333333,0)</f>
        <v>77</v>
      </c>
      <c r="AG11" s="19">
        <f>ROUND((1/RAW!AG8)*0.864583333333333,0)</f>
        <v>52</v>
      </c>
      <c r="AH11" s="19">
        <f>ROUND((1/RAW!AH8)*0.864583333333333,0)</f>
        <v>58</v>
      </c>
      <c r="AI11" s="19">
        <f>ROUND((1/RAW!AI8)*0.864583333333333,0)</f>
        <v>64</v>
      </c>
      <c r="AJ11" s="19">
        <f>ROUND((1/RAW!AJ8)*0.864583333333333,0)</f>
        <v>96</v>
      </c>
      <c r="AK11" s="19">
        <f>ROUND((1/RAW!AK8)*0.864583333333333,0)</f>
        <v>119</v>
      </c>
      <c r="AL11" s="19">
        <f>ROUND((1/RAW!AL8)*0.864583333333333,0)</f>
        <v>93</v>
      </c>
      <c r="AM11" s="19">
        <f>ROUND((1/RAW!AM8)*0.864583333333333,0)</f>
        <v>96</v>
      </c>
      <c r="AN11" s="19">
        <f>ROUND((1/RAW!AN8)*0.864583333333333,0)</f>
        <v>101</v>
      </c>
      <c r="AO11" s="19">
        <f>ROUND((1/RAW!AO8)*0.864583333333333,0)</f>
        <v>104</v>
      </c>
      <c r="AP11" s="19">
        <f>ROUND((1/RAW!AP8)*0.864583333333333,0)</f>
        <v>108</v>
      </c>
      <c r="AQ11" s="19">
        <f>ROUND((1/RAW!AQ8)*0.864583333333333,0)</f>
        <v>104</v>
      </c>
      <c r="AR11" s="19">
        <f>ROUND((1/RAW!AR8)*0.864583333333333,0)</f>
        <v>108</v>
      </c>
      <c r="AS11" s="19">
        <f>ROUND((1/RAW!AS8)*0.864583333333333,0)</f>
        <v>112</v>
      </c>
      <c r="AT11" s="19">
        <f>ROUND((1/RAW!AT8)*0.864583333333333,0)</f>
        <v>116</v>
      </c>
      <c r="AU11" s="19">
        <f>ROUND((1/RAW!AU8)*0.864583333333333,0)</f>
        <v>133</v>
      </c>
      <c r="AV11" s="19">
        <f>ROUND((1/RAW!AV8)*0.864583333333333,0)</f>
        <v>138</v>
      </c>
      <c r="AW11" s="19">
        <f>ROUND((1/RAW!AW8)*0.864583333333333,0)</f>
        <v>142</v>
      </c>
      <c r="AX11" s="19">
        <f>ROUND((1/RAW!AX8)*0.864583333333333,0)</f>
        <v>94</v>
      </c>
      <c r="AY11" s="19">
        <f>ROUND((1/RAW!AY8)*0.864583333333333,0)</f>
        <v>170</v>
      </c>
      <c r="AZ11" s="19">
        <f>ROUND((1/RAW!AZ8)*0.864583333333333,0)</f>
        <v>181</v>
      </c>
      <c r="BA11" s="19">
        <f>ROUND((1/RAW!BA8)*0.864583333333333,0)</f>
        <v>185</v>
      </c>
      <c r="BB11" s="19">
        <f>ROUND((1/RAW!BB8)*0.864583333333333,0)</f>
        <v>198</v>
      </c>
      <c r="BC11" s="19">
        <f>ROUND((1/RAW!BC8)*0.864583333333333,0)</f>
        <v>198</v>
      </c>
      <c r="BD11" s="19">
        <f>ROUND((1/RAW!BD8)*0.864583333333333,0)</f>
        <v>207</v>
      </c>
      <c r="BE11" s="19">
        <f>ROUND((1/RAW!BE8)*0.864583333333333,0)</f>
        <v>240</v>
      </c>
      <c r="BF11" s="19">
        <f>ROUND((1/RAW!BF8)*0.864583333333333,0)</f>
        <v>180</v>
      </c>
      <c r="BG11" s="19">
        <f>ROUND((1/RAW!BG8)*0.864583333333333,0)</f>
        <v>198</v>
      </c>
      <c r="BH11" s="19">
        <f>ROUND((1/RAW!BH8)*0.864583333333333,0)</f>
        <v>205</v>
      </c>
      <c r="BI11" s="19">
        <f>ROUND((1/RAW!BI8)*0.864583333333333,0)</f>
        <v>208</v>
      </c>
      <c r="BJ11" s="19">
        <f>ROUND((1/RAW!BJ8)*0.864583333333333,0)</f>
        <v>276</v>
      </c>
      <c r="BK11" s="19">
        <f>ROUND((1/RAW!BK8)*0.864583333333333,0)</f>
        <v>215</v>
      </c>
      <c r="BL11" s="19">
        <f>ROUND((1/RAW!BL8)*0.864583333333333,0)</f>
        <v>290</v>
      </c>
      <c r="BM11" s="19">
        <f>ROUND((1/RAW!BM8)*0.864583333333333,0)</f>
        <v>301</v>
      </c>
    </row>
    <row r="12" spans="1:65" s="20" customFormat="1" ht="18.75">
      <c r="A12" s="20" t="s">
        <v>225</v>
      </c>
      <c r="B12" s="21">
        <f aca="true" t="shared" si="2" ref="B12:AL12">ROUND(AVERAGE(B9:B11),0)</f>
        <v>100</v>
      </c>
      <c r="C12" s="21">
        <f t="shared" si="2"/>
        <v>68</v>
      </c>
      <c r="D12" s="21">
        <f t="shared" si="2"/>
        <v>70</v>
      </c>
      <c r="E12" s="21">
        <f t="shared" si="2"/>
        <v>92</v>
      </c>
      <c r="F12" s="21">
        <f t="shared" si="2"/>
        <v>97</v>
      </c>
      <c r="G12" s="21">
        <f t="shared" si="2"/>
        <v>71</v>
      </c>
      <c r="H12" s="21">
        <f t="shared" si="2"/>
        <v>73</v>
      </c>
      <c r="I12" s="21">
        <f t="shared" si="2"/>
        <v>112</v>
      </c>
      <c r="J12" s="21">
        <f t="shared" si="2"/>
        <v>114</v>
      </c>
      <c r="K12" s="21">
        <f t="shared" si="2"/>
        <v>91</v>
      </c>
      <c r="L12" s="21">
        <f t="shared" si="2"/>
        <v>96</v>
      </c>
      <c r="M12" s="21">
        <f t="shared" si="2"/>
        <v>106</v>
      </c>
      <c r="N12" s="21">
        <f t="shared" si="2"/>
        <v>116</v>
      </c>
      <c r="O12" s="21">
        <f t="shared" si="2"/>
        <v>114</v>
      </c>
      <c r="P12" s="21">
        <f t="shared" si="2"/>
        <v>133</v>
      </c>
      <c r="Q12" s="21">
        <f t="shared" si="2"/>
        <v>136</v>
      </c>
      <c r="R12" s="21">
        <f t="shared" si="2"/>
        <v>140</v>
      </c>
      <c r="S12" s="21">
        <f t="shared" si="2"/>
        <v>150</v>
      </c>
      <c r="T12" s="21">
        <f t="shared" si="2"/>
        <v>165</v>
      </c>
      <c r="U12" s="21">
        <f t="shared" si="2"/>
        <v>168</v>
      </c>
      <c r="V12" s="21">
        <f t="shared" si="2"/>
        <v>178</v>
      </c>
      <c r="W12" s="21">
        <f t="shared" si="2"/>
        <v>46</v>
      </c>
      <c r="X12" s="21">
        <f t="shared" si="2"/>
        <v>54</v>
      </c>
      <c r="Y12" s="21">
        <f t="shared" si="2"/>
        <v>56</v>
      </c>
      <c r="Z12" s="21">
        <f t="shared" si="2"/>
        <v>61</v>
      </c>
      <c r="AA12" s="21">
        <f t="shared" si="2"/>
        <v>61</v>
      </c>
      <c r="AB12" s="21">
        <f t="shared" si="2"/>
        <v>69</v>
      </c>
      <c r="AC12" s="21">
        <f t="shared" si="2"/>
        <v>64</v>
      </c>
      <c r="AD12" s="21">
        <f t="shared" si="2"/>
        <v>68</v>
      </c>
      <c r="AE12" s="21">
        <f>ROUND(AVERAGE(AE9:AE11),0)</f>
        <v>75</v>
      </c>
      <c r="AF12" s="21">
        <f>ROUND(AVERAGE(AF9:AF11),0)</f>
        <v>83</v>
      </c>
      <c r="AG12" s="21">
        <f>ROUND(AVERAGE(AG9:AG11),0)</f>
        <v>52</v>
      </c>
      <c r="AH12" s="21">
        <f>ROUND(AVERAGE(AH9:AH11),0)</f>
        <v>58</v>
      </c>
      <c r="AI12" s="21">
        <f>ROUND(AVERAGE(AI9:AI11),0)</f>
        <v>61</v>
      </c>
      <c r="AJ12" s="21">
        <f t="shared" si="2"/>
        <v>94</v>
      </c>
      <c r="AK12" s="21">
        <f t="shared" si="2"/>
        <v>114</v>
      </c>
      <c r="AL12" s="21">
        <f t="shared" si="2"/>
        <v>91</v>
      </c>
      <c r="AM12" s="21">
        <f aca="true" t="shared" si="3" ref="AM12:BM12">ROUND(AVERAGE(AM9:AM11),0)</f>
        <v>94</v>
      </c>
      <c r="AN12" s="21">
        <f t="shared" si="3"/>
        <v>98</v>
      </c>
      <c r="AO12" s="21">
        <f t="shared" si="3"/>
        <v>101</v>
      </c>
      <c r="AP12" s="21">
        <f t="shared" si="3"/>
        <v>107</v>
      </c>
      <c r="AQ12" s="21">
        <f t="shared" si="3"/>
        <v>102</v>
      </c>
      <c r="AR12" s="21">
        <f t="shared" si="3"/>
        <v>106</v>
      </c>
      <c r="AS12" s="21">
        <f t="shared" si="3"/>
        <v>109</v>
      </c>
      <c r="AT12" s="21">
        <f t="shared" si="3"/>
        <v>113</v>
      </c>
      <c r="AU12" s="21">
        <f t="shared" si="3"/>
        <v>142</v>
      </c>
      <c r="AV12" s="21">
        <f t="shared" si="3"/>
        <v>147</v>
      </c>
      <c r="AW12" s="21">
        <f t="shared" si="3"/>
        <v>159</v>
      </c>
      <c r="AX12" s="21">
        <f t="shared" si="3"/>
        <v>93</v>
      </c>
      <c r="AY12" s="21">
        <f t="shared" si="3"/>
        <v>178</v>
      </c>
      <c r="AZ12" s="21">
        <f t="shared" si="3"/>
        <v>189</v>
      </c>
      <c r="BA12" s="21">
        <f t="shared" si="3"/>
        <v>183</v>
      </c>
      <c r="BB12" s="21">
        <f t="shared" si="3"/>
        <v>195</v>
      </c>
      <c r="BC12" s="21">
        <f t="shared" si="3"/>
        <v>195</v>
      </c>
      <c r="BD12" s="21">
        <f t="shared" si="3"/>
        <v>203</v>
      </c>
      <c r="BE12" s="21">
        <f t="shared" si="3"/>
        <v>236</v>
      </c>
      <c r="BF12" s="21">
        <f t="shared" si="3"/>
        <v>176</v>
      </c>
      <c r="BG12" s="21">
        <f t="shared" si="3"/>
        <v>195</v>
      </c>
      <c r="BH12" s="21">
        <f t="shared" si="3"/>
        <v>202</v>
      </c>
      <c r="BI12" s="21">
        <f t="shared" si="3"/>
        <v>206</v>
      </c>
      <c r="BJ12" s="21">
        <f t="shared" si="3"/>
        <v>277</v>
      </c>
      <c r="BK12" s="21">
        <f t="shared" si="3"/>
        <v>213</v>
      </c>
      <c r="BL12" s="21">
        <f t="shared" si="3"/>
        <v>293</v>
      </c>
      <c r="BM12" s="21">
        <f t="shared" si="3"/>
        <v>304</v>
      </c>
    </row>
    <row r="13" spans="1:65" s="14" customFormat="1" ht="15">
      <c r="A13" s="14" t="s">
        <v>220</v>
      </c>
      <c r="B13" s="15">
        <f>ROUND((RAW!B6)*38.1679389312977,0)</f>
        <v>100</v>
      </c>
      <c r="C13" s="15">
        <f>ROUND((RAW!C6)*38.1679389312977,0)</f>
        <v>113</v>
      </c>
      <c r="D13" s="15">
        <f>ROUND((RAW!D6)*38.1679389312977,0)</f>
        <v>115</v>
      </c>
      <c r="E13" s="15">
        <f>ROUND((RAW!E6)*38.1679389312977,0)</f>
        <v>116</v>
      </c>
      <c r="F13" s="15">
        <f>ROUND((RAW!F6)*38.1679389312977,0)</f>
        <v>115</v>
      </c>
      <c r="G13" s="15">
        <f>ROUND((RAW!G6)*38.1679389312977,0)</f>
        <v>119</v>
      </c>
      <c r="H13" s="15">
        <f>ROUND((RAW!H6)*38.1679389312977,0)</f>
        <v>125</v>
      </c>
      <c r="I13" s="15">
        <f>ROUND((RAW!I6)*38.1679389312977,0)</f>
        <v>117</v>
      </c>
      <c r="J13" s="15">
        <f>ROUND((RAW!J6)*38.1679389312977,0)</f>
        <v>116</v>
      </c>
      <c r="K13" s="15">
        <f>ROUND((RAW!K6)*38.1679389312977,0)</f>
        <v>109</v>
      </c>
      <c r="L13" s="15">
        <f>ROUND((RAW!L6)*38.1679389312977,0)</f>
        <v>114</v>
      </c>
      <c r="M13" s="15">
        <f>ROUND((RAW!M6)*38.1679389312977,0)</f>
        <v>104</v>
      </c>
      <c r="N13" s="15">
        <f>ROUND((RAW!N6)*38.1679389312977,0)</f>
        <v>118</v>
      </c>
      <c r="O13" s="15">
        <f>ROUND((RAW!O6)*38.1679389312977,0)</f>
        <v>110</v>
      </c>
      <c r="P13" s="15">
        <f>ROUND((RAW!P6)*38.1679389312977,0)</f>
        <v>134</v>
      </c>
      <c r="Q13" s="15">
        <f>ROUND((RAW!Q6)*38.1679389312977,0)</f>
        <v>139</v>
      </c>
      <c r="R13" s="15">
        <f>ROUND((RAW!R6)*38.1679389312977,0)</f>
        <v>142</v>
      </c>
      <c r="S13" s="15">
        <f>ROUND((RAW!S6)*38.1679389312977,0)</f>
        <v>112</v>
      </c>
      <c r="T13" s="15">
        <f>ROUND((RAW!T6)*38.1679389312977,0)</f>
        <v>124</v>
      </c>
      <c r="U13" s="15">
        <f>ROUND((RAW!U6)*38.1679389312977,0)</f>
        <v>134</v>
      </c>
      <c r="V13" s="15">
        <f>ROUND((RAW!V6)*38.1679389312977,0)</f>
        <v>140</v>
      </c>
      <c r="W13" s="15">
        <f>ROUND((RAW!W6)*38.1679389312977,0)</f>
        <v>100</v>
      </c>
      <c r="X13" s="15">
        <f>ROUND((RAW!X6)*38.1679389312977,0)</f>
        <v>104</v>
      </c>
      <c r="Y13" s="15">
        <f>ROUND((RAW!Y6)*38.1679389312977,0)</f>
        <v>107</v>
      </c>
      <c r="Z13" s="15">
        <f>ROUND((RAW!Z6)*38.1679389312977,0)</f>
        <v>118</v>
      </c>
      <c r="AA13" s="15">
        <f>ROUND((RAW!AA6)*38.1679389312977,0)</f>
        <v>115</v>
      </c>
      <c r="AB13" s="15">
        <f>ROUND((RAW!AB6)*38.1679389312977,0)</f>
        <v>135</v>
      </c>
      <c r="AC13" s="15">
        <f>ROUND((RAW!AC6)*38.1679389312977,0)</f>
        <v>123</v>
      </c>
      <c r="AD13" s="15">
        <f>ROUND((RAW!AD6)*38.1679389312977,0)</f>
        <v>127</v>
      </c>
      <c r="AE13" s="15">
        <f>ROUND((RAW!AE6)*38.1679389312977,0)</f>
        <v>134</v>
      </c>
      <c r="AF13" s="15">
        <f>ROUND((RAW!AF6)*38.1679389312977,0)</f>
        <v>153</v>
      </c>
      <c r="AG13" s="15">
        <f>ROUND((RAW!AG6)*38.1679389312977,0)</f>
        <v>97</v>
      </c>
      <c r="AH13" s="15">
        <f>ROUND((RAW!AH6)*38.1679389312977,0)</f>
        <v>110</v>
      </c>
      <c r="AI13" s="15">
        <f>ROUND((RAW!AI6)*38.1679389312977,0)</f>
        <v>114</v>
      </c>
      <c r="AJ13" s="15">
        <f>ROUND((RAW!AJ6)*38.1679389312977,0)</f>
        <v>106</v>
      </c>
      <c r="AK13" s="15">
        <f>ROUND((RAW!AK6)*38.1679389312977,0)</f>
        <v>110</v>
      </c>
      <c r="AL13" s="15">
        <f>ROUND((RAW!AL6)*38.1679389312977,0)</f>
        <v>126</v>
      </c>
      <c r="AM13" s="15">
        <f>ROUND((RAW!AM6)*38.1679389312977,0)</f>
        <v>135</v>
      </c>
      <c r="AN13" s="15">
        <f>ROUND((RAW!AN6)*38.1679389312977,0)</f>
        <v>142</v>
      </c>
      <c r="AO13" s="15">
        <f>ROUND((RAW!AO6)*38.1679389312977,0)</f>
        <v>149</v>
      </c>
      <c r="AP13" s="15">
        <f>ROUND((RAW!AP6)*38.1679389312977,0)</f>
        <v>162</v>
      </c>
      <c r="AQ13" s="15">
        <f>ROUND((RAW!AQ6)*38.1679389312977,0)</f>
        <v>150</v>
      </c>
      <c r="AR13" s="15">
        <f>ROUND((RAW!AR6)*38.1679389312977,0)</f>
        <v>156</v>
      </c>
      <c r="AS13" s="15">
        <f>ROUND((RAW!AS6)*38.1679389312977,0)</f>
        <v>161</v>
      </c>
      <c r="AT13" s="15">
        <f>ROUND((RAW!AT6)*38.1679389312977,0)</f>
        <v>167</v>
      </c>
      <c r="AU13" s="15">
        <f>ROUND((RAW!AU6)*38.1679389312977,0)</f>
        <v>148</v>
      </c>
      <c r="AV13" s="15">
        <f>ROUND((RAW!AV6)*38.1679389312977,0)</f>
        <v>154</v>
      </c>
      <c r="AW13" s="15">
        <f>ROUND((RAW!AW6)*38.1679389312977,0)</f>
        <v>165</v>
      </c>
      <c r="AX13" s="15">
        <f>ROUND((RAW!AX6)*38.1679389312977,0)</f>
        <v>139</v>
      </c>
      <c r="AY13" s="15">
        <f>ROUND((RAW!AY6)*38.1679389312977,0)</f>
        <v>186</v>
      </c>
      <c r="AZ13" s="15">
        <f>ROUND((RAW!AZ6)*38.1679389312977,0)</f>
        <v>200</v>
      </c>
      <c r="BA13" s="15">
        <f>ROUND((RAW!BA6)*38.1679389312977,0)</f>
        <v>156</v>
      </c>
      <c r="BB13" s="15">
        <f>ROUND((RAW!BB6)*38.1679389312977,0)</f>
        <v>163</v>
      </c>
      <c r="BC13" s="15">
        <f>ROUND((RAW!BC6)*38.1679389312977,0)</f>
        <v>164</v>
      </c>
      <c r="BD13" s="15">
        <f>ROUND((RAW!BD6)*38.1679389312977,0)</f>
        <v>171</v>
      </c>
      <c r="BE13" s="15">
        <f>ROUND((RAW!BE6)*38.1679389312977,0)</f>
        <v>200</v>
      </c>
      <c r="BF13" s="15">
        <f>ROUND((RAW!BF6)*38.1679389312977,0)</f>
        <v>139</v>
      </c>
      <c r="BG13" s="15">
        <f>ROUND((RAW!BG6)*38.1679389312977,0)</f>
        <v>163</v>
      </c>
      <c r="BH13" s="15">
        <f>ROUND((RAW!BH6)*38.1679389312977,0)</f>
        <v>172</v>
      </c>
      <c r="BI13" s="15">
        <f>ROUND((RAW!BI6)*38.1679389312977,0)</f>
        <v>176</v>
      </c>
      <c r="BJ13" s="15">
        <f>ROUND((RAW!BJ6)*38.1679389312977,0)</f>
        <v>159</v>
      </c>
      <c r="BK13" s="15">
        <f>ROUND((RAW!BK6)*38.1679389312977,0)</f>
        <v>185</v>
      </c>
      <c r="BL13" s="15">
        <f>ROUND((RAW!BL6)*38.1679389312977,0)</f>
        <v>172</v>
      </c>
      <c r="BM13" s="15">
        <f>ROUND((RAW!BM6)*38.1679389312977,0)</f>
        <v>180</v>
      </c>
    </row>
    <row r="14" spans="1:65" s="14" customFormat="1" ht="15">
      <c r="A14" s="14" t="s">
        <v>221</v>
      </c>
      <c r="B14" s="15">
        <f>ROUND((RAW!B28)*23.7529691211401,0)</f>
        <v>100</v>
      </c>
      <c r="C14" s="15">
        <f>ROUND((RAW!C28)*23.7529691211401,0)</f>
        <v>123</v>
      </c>
      <c r="D14" s="15">
        <f>ROUND((RAW!D28)*23.7529691211401,0)</f>
        <v>123</v>
      </c>
      <c r="E14" s="15">
        <f>ROUND((RAW!E28)*23.7529691211401,0)</f>
        <v>119</v>
      </c>
      <c r="F14" s="15">
        <f>ROUND((RAW!F28)*23.7529691211401,0)</f>
        <v>121</v>
      </c>
      <c r="G14" s="15">
        <f>ROUND((RAW!G28)*23.7529691211401,0)</f>
        <v>128</v>
      </c>
      <c r="H14" s="15">
        <f>ROUND((RAW!H28)*23.7529691211401,0)</f>
        <v>133</v>
      </c>
      <c r="I14" s="15">
        <f>ROUND((RAW!I28)*23.7529691211401,0)</f>
        <v>116</v>
      </c>
      <c r="J14" s="15">
        <f>ROUND((RAW!J28)*23.7529691211401,0)</f>
        <v>113</v>
      </c>
      <c r="K14" s="15">
        <f>ROUND((RAW!K28)*23.7529691211401,0)</f>
        <v>114</v>
      </c>
      <c r="L14" s="15">
        <f>ROUND((RAW!L28)*23.7529691211401,0)</f>
        <v>120</v>
      </c>
      <c r="M14" s="15">
        <f>ROUND((RAW!M28)*23.7529691211401,0)</f>
        <v>106</v>
      </c>
      <c r="N14" s="15">
        <f>ROUND((RAW!N28)*23.7529691211401,0)</f>
        <v>113</v>
      </c>
      <c r="O14" s="15">
        <f>ROUND((RAW!O28)*23.7529691211401,0)</f>
        <v>111</v>
      </c>
      <c r="P14" s="15">
        <f>ROUND((RAW!P28)*23.7529691211401,0)</f>
        <v>132</v>
      </c>
      <c r="Q14" s="15">
        <f>ROUND((RAW!Q28)*23.7529691211401,0)</f>
        <v>133</v>
      </c>
      <c r="R14" s="15">
        <f>ROUND((RAW!R28)*23.7529691211401,0)</f>
        <v>132</v>
      </c>
      <c r="S14" s="15">
        <f>ROUND((RAW!S28)*23.7529691211401,0)</f>
        <v>113</v>
      </c>
      <c r="T14" s="15">
        <f>ROUND((RAW!T28)*23.7529691211401,0)</f>
        <v>123</v>
      </c>
      <c r="U14" s="15">
        <f>ROUND((RAW!U28)*23.7529691211401,0)</f>
        <v>138</v>
      </c>
      <c r="V14" s="15">
        <f>ROUND((RAW!V28)*23.7529691211401,0)</f>
        <v>139</v>
      </c>
      <c r="W14" s="15">
        <f>ROUND((RAW!W28)*23.7529691211401,0)</f>
        <v>93</v>
      </c>
      <c r="X14" s="15">
        <f>ROUND((RAW!X28)*23.7529691211401,0)</f>
        <v>103</v>
      </c>
      <c r="Y14" s="15">
        <f>ROUND((RAW!Y28)*23.7529691211401,0)</f>
        <v>106</v>
      </c>
      <c r="Z14" s="15">
        <f>ROUND((RAW!Z28)*23.7529691211401,0)</f>
        <v>115</v>
      </c>
      <c r="AA14" s="15">
        <f>ROUND((RAW!AA28)*23.7529691211401,0)</f>
        <v>117</v>
      </c>
      <c r="AB14" s="15">
        <f>ROUND((RAW!AB28)*23.7529691211401,0)</f>
        <v>131</v>
      </c>
      <c r="AC14" s="15">
        <f>ROUND((RAW!AC28)*23.7529691211401,0)</f>
        <v>112</v>
      </c>
      <c r="AD14" s="15">
        <f>ROUND((RAW!AD28)*23.7529691211401,0)</f>
        <v>115</v>
      </c>
      <c r="AE14" s="15">
        <f>ROUND((RAW!AE28)*23.7529691211401,0)</f>
        <v>132</v>
      </c>
      <c r="AF14" s="15">
        <f>ROUND((RAW!AF28)*23.7529691211401,0)</f>
        <v>148</v>
      </c>
      <c r="AG14" s="15">
        <f>ROUND((RAW!AG28)*23.7529691211401,0)</f>
        <v>102</v>
      </c>
      <c r="AH14" s="15">
        <f>ROUND((RAW!AH28)*23.7529691211401,0)</f>
        <v>116</v>
      </c>
      <c r="AI14" s="15">
        <f>ROUND((RAW!AI28)*23.7529691211401,0)</f>
        <v>118</v>
      </c>
      <c r="AJ14" s="15">
        <f>ROUND((RAW!AJ28)*23.7529691211401,0)</f>
        <v>104</v>
      </c>
      <c r="AK14" s="15">
        <f>ROUND((RAW!AK28)*23.7529691211401,0)</f>
        <v>122</v>
      </c>
      <c r="AL14" s="15">
        <f>ROUND((RAW!AL28)*23.7529691211401,0)</f>
        <v>119</v>
      </c>
      <c r="AM14" s="15">
        <f>ROUND((RAW!AM28)*23.7529691211401,0)</f>
        <v>123</v>
      </c>
      <c r="AN14" s="15">
        <f>ROUND((RAW!AN28)*23.7529691211401,0)</f>
        <v>127</v>
      </c>
      <c r="AO14" s="15">
        <f>ROUND((RAW!AO28)*23.7529691211401,0)</f>
        <v>130</v>
      </c>
      <c r="AP14" s="15">
        <f>ROUND((RAW!AP28)*23.7529691211401,0)</f>
        <v>156</v>
      </c>
      <c r="AQ14" s="15">
        <f>ROUND((RAW!AQ28)*23.7529691211401,0)</f>
        <v>129</v>
      </c>
      <c r="AR14" s="15">
        <f>ROUND((RAW!AR28)*23.7529691211401,0)</f>
        <v>131</v>
      </c>
      <c r="AS14" s="15">
        <f>ROUND((RAW!AS28)*23.7529691211401,0)</f>
        <v>134</v>
      </c>
      <c r="AT14" s="15">
        <f>ROUND((RAW!AT28)*23.7529691211401,0)</f>
        <v>136</v>
      </c>
      <c r="AU14" s="15">
        <f>ROUND((RAW!AU28)*23.7529691211401,0)</f>
        <v>100</v>
      </c>
      <c r="AV14" s="15">
        <f>ROUND((RAW!AV28)*23.7529691211401,0)</f>
        <v>102</v>
      </c>
      <c r="AW14" s="15">
        <f>ROUND((RAW!AW28)*23.7529691211401,0)</f>
        <v>154</v>
      </c>
      <c r="AX14" s="15">
        <f>ROUND((RAW!AX28)*23.7529691211401,0)</f>
        <v>139</v>
      </c>
      <c r="AY14" s="15">
        <f>ROUND((RAW!AY28)*23.7529691211401,0)</f>
        <v>167</v>
      </c>
      <c r="AZ14" s="15">
        <f>ROUND((RAW!AZ28)*23.7529691211401,0)</f>
        <v>179</v>
      </c>
      <c r="BA14" s="15">
        <f>ROUND((RAW!BA28)*23.7529691211401,0)</f>
        <v>100</v>
      </c>
      <c r="BB14" s="15">
        <f>ROUND((RAW!BB28)*23.7529691211401,0)</f>
        <v>105</v>
      </c>
      <c r="BC14" s="15">
        <f>ROUND((RAW!BC28)*23.7529691211401,0)</f>
        <v>104</v>
      </c>
      <c r="BD14" s="15">
        <f>ROUND((RAW!BD28)*23.7529691211401,0)</f>
        <v>110</v>
      </c>
      <c r="BE14" s="15">
        <f>ROUND((RAW!BE28)*23.7529691211401,0)</f>
        <v>182</v>
      </c>
      <c r="BF14" s="15">
        <f>ROUND((RAW!BF28)*23.7529691211401,0)</f>
        <v>79</v>
      </c>
      <c r="BG14" s="15">
        <f>ROUND((RAW!BG28)*23.7529691211401,0)</f>
        <v>97</v>
      </c>
      <c r="BH14" s="15">
        <f>ROUND((RAW!BH28)*23.7529691211401,0)</f>
        <v>103</v>
      </c>
      <c r="BI14" s="15">
        <f>ROUND((RAW!BI28)*23.7529691211401,0)</f>
        <v>109</v>
      </c>
      <c r="BJ14" s="15">
        <f>ROUND((RAW!BJ28)*23.7529691211401,0)</f>
        <v>96</v>
      </c>
      <c r="BK14" s="15">
        <f>ROUND((RAW!BK28)*23.7529691211401,0)</f>
        <v>113</v>
      </c>
      <c r="BL14" s="15">
        <f>ROUND((RAW!BL28)*23.7529691211401,0)</f>
        <v>112</v>
      </c>
      <c r="BM14" s="15">
        <f>ROUND((RAW!BM28)*23.7529691211401,0)</f>
        <v>116</v>
      </c>
    </row>
    <row r="15" spans="1:65" s="14" customFormat="1" ht="15">
      <c r="A15" s="14" t="s">
        <v>222</v>
      </c>
      <c r="B15" s="15">
        <f>ROUND((1/RAW!B30)*206600,0)</f>
        <v>100</v>
      </c>
      <c r="C15" s="15">
        <f>ROUND((1/RAW!C30)*206600,0)</f>
        <v>104</v>
      </c>
      <c r="D15" s="15">
        <f>ROUND((1/RAW!D30)*206600,0)</f>
        <v>106</v>
      </c>
      <c r="E15" s="15">
        <f>ROUND((1/RAW!E30)*206600,0)</f>
        <v>96</v>
      </c>
      <c r="F15" s="15">
        <f>ROUND((1/RAW!F30)*206600,0)</f>
        <v>103</v>
      </c>
      <c r="G15" s="15">
        <f>ROUND((1/RAW!G30)*206600,0)</f>
        <v>107</v>
      </c>
      <c r="H15" s="15">
        <f>ROUND((1/RAW!H30)*206600,0)</f>
        <v>109</v>
      </c>
      <c r="I15" s="15">
        <f>ROUND((1/RAW!I30)*206600,0)</f>
        <v>95</v>
      </c>
      <c r="J15" s="15">
        <f>ROUND((1/RAW!J30)*206600,0)</f>
        <v>95</v>
      </c>
      <c r="K15" s="15">
        <f>ROUND((1/RAW!K30)*206600,0)</f>
        <v>81</v>
      </c>
      <c r="L15" s="15">
        <f>ROUND((1/RAW!L30)*206600,0)</f>
        <v>103</v>
      </c>
      <c r="M15" s="15">
        <f>ROUND((1/RAW!M30)*206600,0)</f>
        <v>90</v>
      </c>
      <c r="N15" s="15">
        <f>ROUND((1/RAW!N30)*206600,0)</f>
        <v>107</v>
      </c>
      <c r="O15" s="15">
        <f>ROUND((1/RAW!O30)*206600,0)</f>
        <v>82</v>
      </c>
      <c r="P15" s="15">
        <f>ROUND((1/RAW!P30)*206600,0)</f>
        <v>111</v>
      </c>
      <c r="Q15" s="15">
        <f>ROUND((1/RAW!Q30)*206600,0)</f>
        <v>112</v>
      </c>
      <c r="R15" s="15">
        <f>ROUND((1/RAW!R30)*206600,0)</f>
        <v>114</v>
      </c>
      <c r="S15" s="15">
        <f>ROUND((1/RAW!S30)*206600,0)</f>
        <v>97</v>
      </c>
      <c r="T15" s="15">
        <f>ROUND((1/RAW!T30)*206600,0)</f>
        <v>107</v>
      </c>
      <c r="U15" s="15">
        <f>ROUND((1/RAW!U30)*206600,0)</f>
        <v>110</v>
      </c>
      <c r="V15" s="15">
        <f>ROUND((1/RAW!V30)*206600,0)</f>
        <v>113</v>
      </c>
      <c r="W15" s="15">
        <f>ROUND((1/RAW!W30)*206600,0)</f>
        <v>82</v>
      </c>
      <c r="X15" s="15">
        <f>ROUND((1/RAW!X30)*206600,0)</f>
        <v>96</v>
      </c>
      <c r="Y15" s="15">
        <f>ROUND((1/RAW!Y30)*206600,0)</f>
        <v>97</v>
      </c>
      <c r="Z15" s="15">
        <f>ROUND((1/RAW!Z30)*206600,0)</f>
        <v>106</v>
      </c>
      <c r="AA15" s="15">
        <f>ROUND((1/RAW!AA30)*206600,0)</f>
        <v>103</v>
      </c>
      <c r="AB15" s="15">
        <f>ROUND((1/RAW!AB30)*206600,0)</f>
        <v>115</v>
      </c>
      <c r="AC15" s="15">
        <f>ROUND((1/RAW!AC30)*206600,0)</f>
        <v>102</v>
      </c>
      <c r="AD15" s="15">
        <f>ROUND((1/RAW!AD30)*206600,0)</f>
        <v>103</v>
      </c>
      <c r="AE15" s="15">
        <f>ROUND((1/RAW!AE30)*206600,0)</f>
        <v>112</v>
      </c>
      <c r="AF15" s="15">
        <f>ROUND((1/RAW!AF30)*206600,0)</f>
        <v>122</v>
      </c>
      <c r="AG15" s="15">
        <f>ROUND((1/RAW!AG30)*206600,0)</f>
        <v>89</v>
      </c>
      <c r="AH15" s="15">
        <f>ROUND((1/RAW!AH30)*206600,0)</f>
        <v>99</v>
      </c>
      <c r="AI15" s="15">
        <f>ROUND((1/RAW!AI30)*206600,0)</f>
        <v>101</v>
      </c>
      <c r="AJ15" s="15">
        <f>ROUND((1/RAW!AJ30)*206600,0)</f>
        <v>90</v>
      </c>
      <c r="AK15" s="15">
        <f>ROUND((1/RAW!AK30)*206600,0)</f>
        <v>105</v>
      </c>
      <c r="AL15" s="15">
        <f>ROUND((1/RAW!AL30)*206600,0)</f>
        <v>102</v>
      </c>
      <c r="AM15" s="15">
        <f>ROUND((1/RAW!AM30)*206600,0)</f>
        <v>107</v>
      </c>
      <c r="AN15" s="15">
        <f>ROUND((1/RAW!AN30)*206600,0)</f>
        <v>111</v>
      </c>
      <c r="AO15" s="15">
        <f>ROUND((1/RAW!AO30)*206600,0)</f>
        <v>114</v>
      </c>
      <c r="AP15" s="15">
        <f>ROUND((1/RAW!AP30)*206600,0)</f>
        <v>127</v>
      </c>
      <c r="AQ15" s="15">
        <f>ROUND((1/RAW!AQ30)*206600,0)</f>
        <v>115</v>
      </c>
      <c r="AR15" s="15">
        <f>ROUND((1/RAW!AR30)*206600,0)</f>
        <v>119</v>
      </c>
      <c r="AS15" s="15">
        <f>ROUND((1/RAW!AS30)*206600,0)</f>
        <v>123</v>
      </c>
      <c r="AT15" s="15">
        <f>ROUND((1/RAW!AT30)*206600,0)</f>
        <v>128</v>
      </c>
      <c r="AU15" s="15">
        <f>ROUND((1/RAW!AU30)*206600,0)</f>
        <v>116</v>
      </c>
      <c r="AV15" s="15">
        <f>ROUND((1/RAW!AV30)*206600,0)</f>
        <v>119</v>
      </c>
      <c r="AW15" s="15">
        <f>ROUND((1/RAW!AW30)*206600,0)</f>
        <v>126</v>
      </c>
      <c r="AX15" s="15">
        <f>ROUND((1/RAW!AX30)*206600,0)</f>
        <v>114</v>
      </c>
      <c r="AY15" s="15">
        <f>ROUND((1/RAW!AY30)*206600,0)</f>
        <v>135</v>
      </c>
      <c r="AZ15" s="15">
        <f>ROUND((1/RAW!AZ30)*206600,0)</f>
        <v>140</v>
      </c>
      <c r="BA15" s="15">
        <f>ROUND((1/RAW!BA30)*206600,0)</f>
        <v>114</v>
      </c>
      <c r="BB15" s="15">
        <f>ROUND((1/RAW!BB30)*206600,0)</f>
        <v>126</v>
      </c>
      <c r="BC15" s="15">
        <f>ROUND((1/RAW!BC30)*206600,0)</f>
        <v>126</v>
      </c>
      <c r="BD15" s="15">
        <f>ROUND((1/RAW!BD30)*206600,0)</f>
        <v>131</v>
      </c>
      <c r="BE15" s="15">
        <f>ROUND((1/RAW!BE30)*206600,0)</f>
        <v>138</v>
      </c>
      <c r="BF15" s="15">
        <f>ROUND((1/RAW!BF30)*206600,0)</f>
        <v>131</v>
      </c>
      <c r="BG15" s="15">
        <f>ROUND((1/RAW!BG30)*206600,0)</f>
        <v>146</v>
      </c>
      <c r="BH15" s="15">
        <f>ROUND((1/RAW!BH30)*206600,0)</f>
        <v>153</v>
      </c>
      <c r="BI15" s="15">
        <f>ROUND((1/RAW!BI30)*206600,0)</f>
        <v>154</v>
      </c>
      <c r="BJ15" s="15">
        <f>ROUND((1/RAW!BJ30)*206600,0)</f>
        <v>146</v>
      </c>
      <c r="BK15" s="15">
        <f>ROUND((1/RAW!BK30)*206600,0)</f>
        <v>161</v>
      </c>
      <c r="BL15" s="15">
        <f>ROUND((1/RAW!BL30)*206600,0)</f>
        <v>155</v>
      </c>
      <c r="BM15" s="15">
        <f>ROUND((1/RAW!BM30)*206600,0)</f>
        <v>157</v>
      </c>
    </row>
    <row r="16" spans="1:65" s="14" customFormat="1" ht="15">
      <c r="A16" s="14" t="s">
        <v>223</v>
      </c>
      <c r="B16" s="15">
        <f>ROUND((1/RAW!B32)*5161,0)</f>
        <v>100</v>
      </c>
      <c r="C16" s="15">
        <f>ROUND((1/RAW!C32)*5161,0)</f>
        <v>126</v>
      </c>
      <c r="D16" s="15">
        <f>ROUND((1/RAW!D32)*5161,0)</f>
        <v>127</v>
      </c>
      <c r="E16" s="15">
        <f>ROUND((1/RAW!E32)*5161,0)</f>
        <v>118</v>
      </c>
      <c r="F16" s="15">
        <f>ROUND((1/RAW!F32)*5161,0)</f>
        <v>118</v>
      </c>
      <c r="G16" s="15">
        <f>ROUND((1/RAW!G32)*5161,0)</f>
        <v>135</v>
      </c>
      <c r="H16" s="15">
        <f>ROUND((1/RAW!H32)*5161,0)</f>
        <v>138</v>
      </c>
      <c r="I16" s="15">
        <f>ROUND((1/RAW!I32)*5161,0)</f>
        <v>114</v>
      </c>
      <c r="J16" s="15">
        <f>ROUND((1/RAW!J32)*5161,0)</f>
        <v>115</v>
      </c>
      <c r="K16" s="15">
        <f>ROUND((1/RAW!K32)*5161,0)</f>
        <v>119</v>
      </c>
      <c r="L16" s="15">
        <f>ROUND((1/RAW!L32)*5161,0)</f>
        <v>127</v>
      </c>
      <c r="M16" s="15">
        <f>ROUND((1/RAW!M32)*5161,0)</f>
        <v>111</v>
      </c>
      <c r="N16" s="15">
        <f>ROUND((1/RAW!N32)*5161,0)</f>
        <v>110</v>
      </c>
      <c r="O16" s="15">
        <f>ROUND((1/RAW!O32)*5161,0)</f>
        <v>115</v>
      </c>
      <c r="P16" s="15">
        <f>ROUND((1/RAW!P32)*5161,0)</f>
        <v>139</v>
      </c>
      <c r="Q16" s="15">
        <f>ROUND((1/RAW!Q32)*5161,0)</f>
        <v>140</v>
      </c>
      <c r="R16" s="15">
        <f>ROUND((1/RAW!R32)*5161,0)</f>
        <v>144</v>
      </c>
      <c r="S16" s="15">
        <f>ROUND((1/RAW!S32)*5161,0)</f>
        <v>122</v>
      </c>
      <c r="T16" s="15">
        <f>ROUND((1/RAW!T32)*5161,0)</f>
        <v>129</v>
      </c>
      <c r="U16" s="15">
        <f>ROUND((1/RAW!U32)*5161,0)</f>
        <v>139</v>
      </c>
      <c r="V16" s="15">
        <f>ROUND((1/RAW!V32)*5161,0)</f>
        <v>149</v>
      </c>
      <c r="W16" s="15">
        <f>ROUND((1/RAW!W32)*5161,0)</f>
        <v>94</v>
      </c>
      <c r="X16" s="15">
        <f>ROUND((1/RAW!X32)*5161,0)</f>
        <v>107</v>
      </c>
      <c r="Y16" s="15">
        <f>ROUND((1/RAW!Y32)*5161,0)</f>
        <v>113</v>
      </c>
      <c r="Z16" s="15">
        <f>ROUND((1/RAW!Z32)*5161,0)</f>
        <v>126</v>
      </c>
      <c r="AA16" s="15">
        <f>ROUND((1/RAW!AA32)*5161,0)</f>
        <v>121</v>
      </c>
      <c r="AB16" s="15">
        <f>ROUND((1/RAW!AB32)*5161,0)</f>
        <v>134</v>
      </c>
      <c r="AC16" s="15">
        <f>ROUND((1/RAW!AC32)*5161,0)</f>
        <v>120</v>
      </c>
      <c r="AD16" s="15">
        <f>ROUND((1/RAW!AD32)*5161,0)</f>
        <v>129</v>
      </c>
      <c r="AE16" s="15">
        <f>ROUND((1/RAW!AE32)*5161,0)</f>
        <v>136</v>
      </c>
      <c r="AF16" s="15">
        <f>ROUND((1/RAW!AF32)*5161,0)</f>
        <v>143</v>
      </c>
      <c r="AG16" s="15">
        <f>ROUND((1/RAW!AG32)*5161,0)</f>
        <v>103</v>
      </c>
      <c r="AH16" s="15">
        <f>ROUND((1/RAW!AH32)*5161,0)</f>
        <v>113</v>
      </c>
      <c r="AI16" s="15">
        <f>ROUND((1/RAW!AI32)*5161,0)</f>
        <v>123</v>
      </c>
      <c r="AJ16" s="15">
        <f>ROUND((1/RAW!AJ32)*5161,0)</f>
        <v>104</v>
      </c>
      <c r="AK16" s="15">
        <f>ROUND((1/RAW!AK32)*5161,0)</f>
        <v>127</v>
      </c>
      <c r="AL16" s="15">
        <f>ROUND((1/RAW!AL32)*5161,0)</f>
        <v>133</v>
      </c>
      <c r="AM16" s="15">
        <f>ROUND((1/RAW!AM32)*5161,0)</f>
        <v>138</v>
      </c>
      <c r="AN16" s="15">
        <f>ROUND((1/RAW!AN32)*5161,0)</f>
        <v>142</v>
      </c>
      <c r="AO16" s="15">
        <f>ROUND((1/RAW!AO32)*5161,0)</f>
        <v>148</v>
      </c>
      <c r="AP16" s="15">
        <f>ROUND((1/RAW!AP32)*5161,0)</f>
        <v>162</v>
      </c>
      <c r="AQ16" s="15">
        <f>ROUND((1/RAW!AQ32)*5161,0)</f>
        <v>152</v>
      </c>
      <c r="AR16" s="15">
        <f>ROUND((1/RAW!AR32)*5161,0)</f>
        <v>155</v>
      </c>
      <c r="AS16" s="15">
        <f>ROUND((1/RAW!AS32)*5161,0)</f>
        <v>159</v>
      </c>
      <c r="AT16" s="15">
        <f>ROUND((1/RAW!AT32)*5161,0)</f>
        <v>163</v>
      </c>
      <c r="AU16" s="15">
        <f>ROUND((1/RAW!AU32)*5161,0)</f>
        <v>156</v>
      </c>
      <c r="AV16" s="15">
        <f>ROUND((1/RAW!AV32)*5161,0)</f>
        <v>159</v>
      </c>
      <c r="AW16" s="15">
        <f>ROUND((1/RAW!AW32)*5161,0)</f>
        <v>165</v>
      </c>
      <c r="AX16" s="15">
        <f>ROUND((1/RAW!AX32)*5161,0)</f>
        <v>142</v>
      </c>
      <c r="AY16" s="15">
        <f>ROUND((1/RAW!AY32)*5161,0)</f>
        <v>174</v>
      </c>
      <c r="AZ16" s="15">
        <f>ROUND((1/RAW!AZ32)*5161,0)</f>
        <v>179</v>
      </c>
      <c r="BA16" s="15">
        <f>ROUND((1/RAW!BA32)*5161,0)</f>
        <v>158</v>
      </c>
      <c r="BB16" s="15">
        <f>ROUND((1/RAW!BB32)*5161,0)</f>
        <v>165</v>
      </c>
      <c r="BC16" s="15">
        <f>ROUND((1/RAW!BC32)*5161,0)</f>
        <v>165</v>
      </c>
      <c r="BD16" s="15">
        <f>ROUND((1/RAW!BD32)*5161,0)</f>
        <v>168</v>
      </c>
      <c r="BE16" s="15">
        <f>ROUND((1/RAW!BE32)*5161,0)</f>
        <v>175</v>
      </c>
      <c r="BF16" s="15">
        <f>ROUND((1/RAW!BF32)*5161,0)</f>
        <v>149</v>
      </c>
      <c r="BG16" s="15">
        <f>ROUND((1/RAW!BG32)*5161,0)</f>
        <v>158</v>
      </c>
      <c r="BH16" s="15">
        <f>ROUND((1/RAW!BH32)*5161,0)</f>
        <v>161</v>
      </c>
      <c r="BI16" s="15">
        <f>ROUND((1/RAW!BI32)*5161,0)</f>
        <v>172</v>
      </c>
      <c r="BJ16" s="15">
        <f>ROUND((1/RAW!BJ32)*5161,0)</f>
        <v>147</v>
      </c>
      <c r="BK16" s="15">
        <f>ROUND((1/RAW!BK32)*5161,0)</f>
        <v>176</v>
      </c>
      <c r="BL16" s="15">
        <f>ROUND((1/RAW!BL32)*5161,0)</f>
        <v>168</v>
      </c>
      <c r="BM16" s="15">
        <f>ROUND((1/RAW!BM32)*5161,0)</f>
        <v>170</v>
      </c>
    </row>
    <row r="17" spans="1:65" s="14" customFormat="1" ht="15">
      <c r="A17" s="14" t="s">
        <v>226</v>
      </c>
      <c r="B17" s="15">
        <f>ROUND((RAW!B47)*362.844702467344,0)</f>
        <v>100</v>
      </c>
      <c r="C17" s="15">
        <f>ROUND((RAW!C47)*362.844702467344,0)</f>
        <v>127</v>
      </c>
      <c r="D17" s="15">
        <f>ROUND((RAW!D47)*362.844702467344,0)</f>
        <v>130</v>
      </c>
      <c r="E17" s="15">
        <f>ROUND((RAW!E47)*362.844702467344,0)</f>
        <v>122</v>
      </c>
      <c r="F17" s="15">
        <f>ROUND((RAW!F47)*362.844702467344,0)</f>
        <v>125</v>
      </c>
      <c r="G17" s="15">
        <f>ROUND((RAW!G47)*362.844702467344,0)</f>
        <v>132</v>
      </c>
      <c r="H17" s="15">
        <f>ROUND((RAW!H47)*362.844702467344,0)</f>
        <v>136</v>
      </c>
      <c r="I17" s="15">
        <f>ROUND((RAW!I47)*362.844702467344,0)</f>
        <v>115</v>
      </c>
      <c r="J17" s="15">
        <f>ROUND((RAW!J47)*362.844702467344,0)</f>
        <v>116</v>
      </c>
      <c r="K17" s="15">
        <f>ROUND((RAW!K47)*362.844702467344,0)</f>
        <v>116</v>
      </c>
      <c r="L17" s="15">
        <f>ROUND((RAW!L47)*362.844702467344,0)</f>
        <v>122</v>
      </c>
      <c r="M17" s="15">
        <f>ROUND((RAW!M47)*362.844702467344,0)</f>
        <v>108</v>
      </c>
      <c r="N17" s="15">
        <f>ROUND((RAW!N47)*362.844702467344,0)</f>
        <v>119</v>
      </c>
      <c r="O17" s="15">
        <f>ROUND((RAW!O47)*362.844702467344,0)</f>
        <v>109</v>
      </c>
      <c r="P17" s="15">
        <f>ROUND((RAW!P47)*362.844702467344,0)</f>
        <v>131</v>
      </c>
      <c r="Q17" s="15">
        <f>ROUND((RAW!Q47)*362.844702467344,0)</f>
        <v>135</v>
      </c>
      <c r="R17" s="15">
        <f>ROUND((RAW!R47)*362.844702467344,0)</f>
        <v>144</v>
      </c>
      <c r="S17" s="15">
        <f>ROUND((RAW!S47)*362.844702467344,0)</f>
        <v>117</v>
      </c>
      <c r="T17" s="15">
        <f>ROUND((RAW!T47)*362.844702467344,0)</f>
        <v>126</v>
      </c>
      <c r="U17" s="15">
        <f>ROUND((RAW!U47)*362.844702467344,0)</f>
        <v>127</v>
      </c>
      <c r="V17" s="15">
        <f>ROUND((RAW!V47)*362.844702467344,0)</f>
        <v>135</v>
      </c>
      <c r="W17" s="15">
        <f>ROUND((RAW!W47)*362.844702467344,0)</f>
        <v>98</v>
      </c>
      <c r="X17" s="15">
        <f>ROUND((RAW!X47)*362.844702467344,0)</f>
        <v>103</v>
      </c>
      <c r="Y17" s="15">
        <f>ROUND((RAW!Y47)*362.844702467344,0)</f>
        <v>105</v>
      </c>
      <c r="Z17" s="15">
        <f>ROUND((RAW!Z47)*362.844702467344,0)</f>
        <v>118</v>
      </c>
      <c r="AA17" s="15">
        <f>ROUND((RAW!AA47)*362.844702467344,0)</f>
        <v>113</v>
      </c>
      <c r="AB17" s="15">
        <f>ROUND((RAW!AB47)*362.844702467344,0)</f>
        <v>131</v>
      </c>
      <c r="AC17" s="15">
        <f>ROUND((RAW!AC47)*362.844702467344,0)</f>
        <v>115</v>
      </c>
      <c r="AD17" s="15">
        <f>ROUND((RAW!AD47)*362.844702467344,0)</f>
        <v>121</v>
      </c>
      <c r="AE17" s="15">
        <f>ROUND((RAW!AE47)*362.844702467344,0)</f>
        <v>131</v>
      </c>
      <c r="AF17" s="15">
        <f>ROUND((RAW!AF47)*362.844702467344,0)</f>
        <v>145</v>
      </c>
      <c r="AG17" s="15">
        <f>ROUND((RAW!AG47)*362.844702467344,0)</f>
        <v>98</v>
      </c>
      <c r="AH17" s="15">
        <f>ROUND((RAW!AH47)*362.844702467344,0)</f>
        <v>109</v>
      </c>
      <c r="AI17" s="15">
        <f>ROUND((RAW!AI47)*362.844702467344,0)</f>
        <v>111</v>
      </c>
      <c r="AJ17" s="15">
        <f>ROUND((RAW!AJ47)*362.844702467344,0)</f>
        <v>96</v>
      </c>
      <c r="AK17" s="15">
        <f>ROUND((RAW!AK47)*362.844702467344,0)</f>
        <v>116</v>
      </c>
      <c r="AL17" s="15">
        <f>ROUND((RAW!AL47)*362.844702467344,0)</f>
        <v>123</v>
      </c>
      <c r="AM17" s="15">
        <f>ROUND((RAW!AM47)*362.844702467344,0)</f>
        <v>128</v>
      </c>
      <c r="AN17" s="15">
        <f>ROUND((RAW!AN47)*362.844702467344,0)</f>
        <v>134</v>
      </c>
      <c r="AO17" s="15">
        <f>ROUND((RAW!AO47)*362.844702467344,0)</f>
        <v>135</v>
      </c>
      <c r="AP17" s="15">
        <f>ROUND((RAW!AP47)*362.844702467344,0)</f>
        <v>156</v>
      </c>
      <c r="AQ17" s="15">
        <f>ROUND((RAW!AQ47)*362.844702467344,0)</f>
        <v>140</v>
      </c>
      <c r="AR17" s="15">
        <f>ROUND((RAW!AR47)*362.844702467344,0)</f>
        <v>144</v>
      </c>
      <c r="AS17" s="15">
        <f>ROUND((RAW!AS47)*362.844702467344,0)</f>
        <v>148</v>
      </c>
      <c r="AT17" s="15">
        <f>ROUND((RAW!AT47)*362.844702467344,0)</f>
        <v>152</v>
      </c>
      <c r="AU17" s="15">
        <f>ROUND((RAW!AU47)*362.844702467344,0)</f>
        <v>143</v>
      </c>
      <c r="AV17" s="15">
        <f>ROUND((RAW!AV47)*362.844702467344,0)</f>
        <v>148</v>
      </c>
      <c r="AW17" s="15">
        <f>ROUND((RAW!AW47)*362.844702467344,0)</f>
        <v>155</v>
      </c>
      <c r="AX17" s="15">
        <f>ROUND((RAW!AX47)*362.844702467344,0)</f>
        <v>136</v>
      </c>
      <c r="AY17" s="15">
        <f>ROUND((RAW!AY47)*362.844702467344,0)</f>
        <v>166</v>
      </c>
      <c r="AZ17" s="15">
        <f>ROUND((RAW!AZ47)*362.844702467344,0)</f>
        <v>179</v>
      </c>
      <c r="BA17" s="15">
        <f>ROUND((RAW!BA47)*362.844702467344,0)</f>
        <v>157</v>
      </c>
      <c r="BB17" s="15">
        <f>ROUND((RAW!BB47)*362.844702467344,0)</f>
        <v>160</v>
      </c>
      <c r="BC17" s="15">
        <f>ROUND((RAW!BC47)*362.844702467344,0)</f>
        <v>160</v>
      </c>
      <c r="BD17" s="15">
        <f>ROUND((RAW!BD47)*362.844702467344,0)</f>
        <v>162</v>
      </c>
      <c r="BE17" s="15">
        <f>ROUND((RAW!BE47)*362.844702467344,0)</f>
        <v>185</v>
      </c>
      <c r="BF17" s="15">
        <f>ROUND((RAW!BF47)*362.844702467344,0)</f>
        <v>130</v>
      </c>
      <c r="BG17" s="15">
        <f>ROUND((RAW!BG47)*362.844702467344,0)</f>
        <v>148</v>
      </c>
      <c r="BH17" s="15">
        <f>ROUND((RAW!BH47)*362.844702467344,0)</f>
        <v>150</v>
      </c>
      <c r="BI17" s="15">
        <f>ROUND((RAW!BI47)*362.844702467344,0)</f>
        <v>154</v>
      </c>
      <c r="BJ17" s="15">
        <f>ROUND((RAW!BJ47)*362.844702467344,0)</f>
        <v>150</v>
      </c>
      <c r="BK17" s="15">
        <f>ROUND((RAW!BK47)*362.844702467344,0)</f>
        <v>164</v>
      </c>
      <c r="BL17" s="15">
        <f>ROUND((RAW!BL47)*362.844702467344,0)</f>
        <v>160</v>
      </c>
      <c r="BM17" s="15">
        <f>ROUND((RAW!BM47)*362.844702467344,0)</f>
        <v>161</v>
      </c>
    </row>
    <row r="18" spans="1:65" s="14" customFormat="1" ht="15">
      <c r="A18" s="14" t="s">
        <v>227</v>
      </c>
      <c r="B18" s="15">
        <f>ROUND((GEOMEAN(RAW!B48:B49))*26.0785061871381,0)</f>
        <v>100</v>
      </c>
      <c r="C18" s="15">
        <f>ROUND((GEOMEAN(RAW!C48:C49))*26.0785061871381,0)</f>
        <v>88</v>
      </c>
      <c r="D18" s="15">
        <f>ROUND((GEOMEAN(RAW!D48:D49))*26.0785061871381,0)</f>
        <v>89</v>
      </c>
      <c r="E18" s="15">
        <f>ROUND((GEOMEAN(RAW!E48:E49))*26.0785061871381,0)</f>
        <v>97</v>
      </c>
      <c r="F18" s="15">
        <f>ROUND((GEOMEAN(RAW!F48:F49))*26.0785061871381,0)</f>
        <v>97</v>
      </c>
      <c r="G18" s="15">
        <f>ROUND((GEOMEAN(RAW!G48:G49))*26.0785061871381,0)</f>
        <v>99</v>
      </c>
      <c r="H18" s="15">
        <f>ROUND((GEOMEAN(RAW!H48:H49))*26.0785061871381,0)</f>
        <v>100</v>
      </c>
      <c r="I18" s="15">
        <f>ROUND((GEOMEAN(RAW!I48:I49))*26.0785061871381,0)</f>
        <v>111</v>
      </c>
      <c r="J18" s="15">
        <f>ROUND((GEOMEAN(RAW!J48:J49))*26.0785061871381,0)</f>
        <v>115</v>
      </c>
      <c r="K18" s="15">
        <f>ROUND((GEOMEAN(RAW!K48:K49))*26.0785061871381,0)</f>
        <v>104</v>
      </c>
      <c r="L18" s="15">
        <f>ROUND((GEOMEAN(RAW!L48:L49))*26.0785061871381,0)</f>
        <v>110</v>
      </c>
      <c r="M18" s="15">
        <f>ROUND((GEOMEAN(RAW!M48:M49))*26.0785061871381,0)</f>
        <v>111</v>
      </c>
      <c r="N18" s="15">
        <f>ROUND((GEOMEAN(RAW!N48:N49))*26.0785061871381,0)</f>
        <v>114</v>
      </c>
      <c r="O18" s="15">
        <f>ROUND((GEOMEAN(RAW!O48:O49))*26.0785061871381,0)</f>
        <v>115</v>
      </c>
      <c r="P18" s="15">
        <f>ROUND((GEOMEAN(RAW!P48:P49))*26.0785061871381,0)</f>
        <v>137</v>
      </c>
      <c r="Q18" s="15">
        <f>ROUND((GEOMEAN(RAW!Q48:Q49))*26.0785061871381,0)</f>
        <v>140</v>
      </c>
      <c r="R18" s="15">
        <f>ROUND((GEOMEAN(RAW!R48:R49))*26.0785061871381,0)</f>
        <v>148</v>
      </c>
      <c r="S18" s="15">
        <f>ROUND((GEOMEAN(RAW!S48:S49))*26.0785061871381,0)</f>
        <v>147</v>
      </c>
      <c r="T18" s="15">
        <f>ROUND((GEOMEAN(RAW!T48:T49))*26.0785061871381,0)</f>
        <v>156</v>
      </c>
      <c r="U18" s="15">
        <f>ROUND((GEOMEAN(RAW!U48:U49))*26.0785061871381,0)</f>
        <v>163</v>
      </c>
      <c r="V18" s="15">
        <f>ROUND((GEOMEAN(RAW!V48:V49))*26.0785061871381,0)</f>
        <v>168</v>
      </c>
      <c r="W18" s="15">
        <f>ROUND((GEOMEAN(RAW!W48:W49))*26.0785061871381,0)</f>
        <v>58</v>
      </c>
      <c r="X18" s="15">
        <f>ROUND((GEOMEAN(RAW!X48:X49))*26.0785061871381,0)</f>
        <v>73</v>
      </c>
      <c r="Y18" s="15">
        <f>ROUND((GEOMEAN(RAW!Y48:Y49))*26.0785061871381,0)</f>
        <v>73</v>
      </c>
      <c r="Z18" s="15">
        <f>ROUND((GEOMEAN(RAW!Z48:Z49))*26.0785061871381,0)</f>
        <v>77</v>
      </c>
      <c r="AA18" s="15">
        <f>ROUND((GEOMEAN(RAW!AA48:AA49))*26.0785061871381,0)</f>
        <v>81</v>
      </c>
      <c r="AB18" s="15">
        <f>ROUND((GEOMEAN(RAW!AB48:AB49))*26.0785061871381,0)</f>
        <v>90</v>
      </c>
      <c r="AC18" s="15">
        <f>ROUND((GEOMEAN(RAW!AC48:AC49))*26.0785061871381,0)</f>
        <v>82</v>
      </c>
      <c r="AD18" s="15">
        <f>ROUND((GEOMEAN(RAW!AD48:AD49))*26.0785061871381,0)</f>
        <v>84</v>
      </c>
      <c r="AE18" s="15">
        <f>ROUND((GEOMEAN(RAW!AE48:AE49))*26.0785061871381,0)</f>
        <v>101</v>
      </c>
      <c r="AF18" s="15">
        <f>ROUND((GEOMEAN(RAW!AF48:AF49))*26.0785061871381,0)</f>
        <v>112</v>
      </c>
      <c r="AG18" s="15">
        <f>ROUND((GEOMEAN(RAW!AG48:AG49))*26.0785061871381,0)</f>
        <v>75</v>
      </c>
      <c r="AH18" s="15">
        <f>ROUND((GEOMEAN(RAW!AH48:AH49))*26.0785061871381,0)</f>
        <v>83</v>
      </c>
      <c r="AI18" s="15">
        <f>ROUND((GEOMEAN(RAW!AI48:AI49))*26.0785061871381,0)</f>
        <v>88</v>
      </c>
      <c r="AJ18" s="15">
        <f>ROUND((GEOMEAN(RAW!AJ48:AJ49))*26.0785061871381,0)</f>
        <v>99</v>
      </c>
      <c r="AK18" s="15">
        <f>ROUND((GEOMEAN(RAW!AK48:AK49))*26.0785061871381,0)</f>
        <v>122</v>
      </c>
      <c r="AL18" s="15">
        <f>ROUND((GEOMEAN(RAW!AL48:AL49))*26.0785061871381,0)</f>
        <v>86</v>
      </c>
      <c r="AM18" s="15">
        <f>ROUND((GEOMEAN(RAW!AM48:AM49))*26.0785061871381,0)</f>
        <v>90</v>
      </c>
      <c r="AN18" s="15">
        <f>ROUND((GEOMEAN(RAW!AN48:AN49))*26.0785061871381,0)</f>
        <v>92</v>
      </c>
      <c r="AO18" s="15">
        <f>ROUND((GEOMEAN(RAW!AO48:AO49))*26.0785061871381,0)</f>
        <v>97</v>
      </c>
      <c r="AP18" s="15">
        <f>ROUND((GEOMEAN(RAW!AP48:AP49))*26.0785061871381,0)</f>
        <v>116</v>
      </c>
      <c r="AQ18" s="15">
        <f>ROUND((GEOMEAN(RAW!AQ48:AQ49))*26.0785061871381,0)</f>
        <v>97</v>
      </c>
      <c r="AR18" s="15">
        <f>ROUND((GEOMEAN(RAW!AR48:AR49))*26.0785061871381,0)</f>
        <v>100</v>
      </c>
      <c r="AS18" s="15">
        <f>ROUND((GEOMEAN(RAW!AS48:AS49))*26.0785061871381,0)</f>
        <v>104</v>
      </c>
      <c r="AT18" s="15">
        <f>ROUND((GEOMEAN(RAW!AT48:AT49))*26.0785061871381,0)</f>
        <v>107</v>
      </c>
      <c r="AU18" s="15">
        <f>ROUND((GEOMEAN(RAW!AU48:AU49))*26.0785061871381,0)</f>
        <v>137</v>
      </c>
      <c r="AV18" s="15">
        <f>ROUND((GEOMEAN(RAW!AV48:AV49))*26.0785061871381,0)</f>
        <v>142</v>
      </c>
      <c r="AW18" s="15">
        <f>ROUND((GEOMEAN(RAW!AW48:AW49))*26.0785061871381,0)</f>
        <v>171</v>
      </c>
      <c r="AX18" s="15">
        <f>ROUND((GEOMEAN(RAW!AX48:AX49))*26.0785061871381,0)</f>
        <v>95</v>
      </c>
      <c r="AY18" s="15">
        <f>ROUND((GEOMEAN(RAW!AY48:AY49))*26.0785061871381,0)</f>
        <v>183</v>
      </c>
      <c r="AZ18" s="15">
        <f>ROUND((GEOMEAN(RAW!AZ48:AZ49))*26.0785061871381,0)</f>
        <v>193</v>
      </c>
      <c r="BA18" s="15">
        <f>ROUND((GEOMEAN(RAW!BA48:BA49))*26.0785061871381,0)</f>
        <v>138</v>
      </c>
      <c r="BB18" s="15">
        <f>ROUND((GEOMEAN(RAW!BB48:BB49))*26.0785061871381,0)</f>
        <v>143</v>
      </c>
      <c r="BC18" s="15">
        <f>ROUND((GEOMEAN(RAW!BC48:BC49))*26.0785061871381,0)</f>
        <v>143</v>
      </c>
      <c r="BD18" s="15">
        <f>ROUND((GEOMEAN(RAW!BD48:BD49))*26.0785061871381,0)</f>
        <v>147</v>
      </c>
      <c r="BE18" s="15">
        <f>ROUND((GEOMEAN(RAW!BE48:BE49))*26.0785061871381,0)</f>
        <v>186</v>
      </c>
      <c r="BF18" s="15">
        <f>ROUND((GEOMEAN(RAW!BF48:BF49))*26.0785061871381,0)</f>
        <v>129</v>
      </c>
      <c r="BG18" s="15">
        <f>ROUND((GEOMEAN(RAW!BG48:BG49))*26.0785061871381,0)</f>
        <v>143</v>
      </c>
      <c r="BH18" s="15">
        <f>ROUND((GEOMEAN(RAW!BH48:BH49))*26.0785061871381,0)</f>
        <v>147</v>
      </c>
      <c r="BI18" s="15">
        <f>ROUND((GEOMEAN(RAW!BI48:BI49))*26.0785061871381,0)</f>
        <v>148</v>
      </c>
      <c r="BJ18" s="15">
        <f>ROUND((GEOMEAN(RAW!BJ48:BJ49))*26.0785061871381,0)</f>
        <v>176</v>
      </c>
      <c r="BK18" s="15">
        <f>ROUND((GEOMEAN(RAW!BK48:BK49))*26.0785061871381,0)</f>
        <v>152</v>
      </c>
      <c r="BL18" s="15">
        <f>ROUND((GEOMEAN(RAW!BL48:BL49))*26.0785061871381,0)</f>
        <v>185</v>
      </c>
      <c r="BM18" s="15">
        <f>ROUND((GEOMEAN(RAW!BM48:BM49))*26.0785061871381,0)</f>
        <v>192</v>
      </c>
    </row>
    <row r="19" spans="1:65" s="14" customFormat="1" ht="15">
      <c r="A19" s="14" t="s">
        <v>228</v>
      </c>
      <c r="B19" s="15">
        <f>ROUND((1/RAW!B50)*5.58,0)</f>
        <v>100</v>
      </c>
      <c r="C19" s="15">
        <f>ROUND((1/RAW!C50)*5.58,0)</f>
        <v>95</v>
      </c>
      <c r="D19" s="15">
        <f>ROUND((1/RAW!D50)*5.58,0)</f>
        <v>95</v>
      </c>
      <c r="E19" s="15">
        <f>ROUND((1/RAW!E50)*5.58,0)</f>
        <v>106</v>
      </c>
      <c r="F19" s="15">
        <f>ROUND((1/RAW!F50)*5.58,0)</f>
        <v>110</v>
      </c>
      <c r="G19" s="15">
        <f>ROUND((1/RAW!G50)*5.58,0)</f>
        <v>101</v>
      </c>
      <c r="H19" s="15">
        <f>ROUND((1/RAW!H50)*5.58,0)</f>
        <v>104</v>
      </c>
      <c r="I19" s="15">
        <f>ROUND((1/RAW!I50)*5.58,0)</f>
        <v>112</v>
      </c>
      <c r="J19" s="15">
        <f>ROUND((1/RAW!J50)*5.58,0)</f>
        <v>113</v>
      </c>
      <c r="K19" s="15">
        <f>ROUND((1/RAW!K50)*5.58,0)</f>
        <v>104</v>
      </c>
      <c r="L19" s="15">
        <f>ROUND((1/RAW!L50)*5.58,0)</f>
        <v>109</v>
      </c>
      <c r="M19" s="15">
        <f>ROUND((1/RAW!M50)*5.58,0)</f>
        <v>107</v>
      </c>
      <c r="N19" s="15">
        <f>ROUND((1/RAW!N50)*5.58,0)</f>
        <v>114</v>
      </c>
      <c r="O19" s="15">
        <f>ROUND((1/RAW!O50)*5.58,0)</f>
        <v>112</v>
      </c>
      <c r="P19" s="15">
        <f>ROUND((1/RAW!P50)*5.58,0)</f>
        <v>133</v>
      </c>
      <c r="Q19" s="15">
        <f>ROUND((1/RAW!Q50)*5.58,0)</f>
        <v>133</v>
      </c>
      <c r="R19" s="15">
        <f>ROUND((1/RAW!R50)*5.58,0)</f>
        <v>140</v>
      </c>
      <c r="S19" s="15">
        <f>ROUND((1/RAW!S50)*5.58,0)</f>
        <v>125</v>
      </c>
      <c r="T19" s="15">
        <f>ROUND((1/RAW!T50)*5.58,0)</f>
        <v>135</v>
      </c>
      <c r="U19" s="15">
        <f>ROUND((1/RAW!U50)*5.58,0)</f>
        <v>143</v>
      </c>
      <c r="V19" s="15">
        <f>ROUND((1/RAW!V50)*5.58,0)</f>
        <v>145</v>
      </c>
      <c r="W19" s="15">
        <f>ROUND((1/RAW!W50)*5.58,0)</f>
        <v>76</v>
      </c>
      <c r="X19" s="15">
        <f>ROUND((1/RAW!X50)*5.58,0)</f>
        <v>84</v>
      </c>
      <c r="Y19" s="15">
        <f>ROUND((1/RAW!Y50)*5.58,0)</f>
        <v>85</v>
      </c>
      <c r="Z19" s="15">
        <f>ROUND((1/RAW!Z50)*5.58,0)</f>
        <v>92</v>
      </c>
      <c r="AA19" s="15">
        <f>ROUND((1/RAW!AA50)*5.58,0)</f>
        <v>95</v>
      </c>
      <c r="AB19" s="15">
        <f>ROUND((1/RAW!AB50)*5.58,0)</f>
        <v>106</v>
      </c>
      <c r="AC19" s="15">
        <f>ROUND((1/RAW!AC50)*5.58,0)</f>
        <v>98</v>
      </c>
      <c r="AD19" s="15">
        <f>ROUND((1/RAW!AD50)*5.58,0)</f>
        <v>100</v>
      </c>
      <c r="AE19" s="15">
        <f>ROUND((1/RAW!AE50)*5.58,0)</f>
        <v>110</v>
      </c>
      <c r="AF19" s="15">
        <f>ROUND((1/RAW!AF50)*5.58,0)</f>
        <v>125</v>
      </c>
      <c r="AG19" s="15">
        <f>ROUND((1/RAW!AG50)*5.58,0)</f>
        <v>82</v>
      </c>
      <c r="AH19" s="15">
        <f>ROUND((1/RAW!AH50)*5.58,0)</f>
        <v>93</v>
      </c>
      <c r="AI19" s="15">
        <f>ROUND((1/RAW!AI50)*5.58,0)</f>
        <v>99</v>
      </c>
      <c r="AJ19" s="15">
        <f>ROUND((1/RAW!AJ50)*5.58,0)</f>
        <v>105</v>
      </c>
      <c r="AK19" s="15">
        <f>ROUND((1/RAW!AK50)*5.58,0)</f>
        <v>124</v>
      </c>
      <c r="AL19" s="15">
        <f>ROUND((1/RAW!AL50)*5.58,0)</f>
        <v>123</v>
      </c>
      <c r="AM19" s="15">
        <f>ROUND((1/RAW!AM50)*5.58,0)</f>
        <v>125</v>
      </c>
      <c r="AN19" s="15">
        <f>ROUND((1/RAW!AN50)*5.58,0)</f>
        <v>130</v>
      </c>
      <c r="AO19" s="15">
        <f>ROUND((1/RAW!AO50)*5.58,0)</f>
        <v>133</v>
      </c>
      <c r="AP19" s="15">
        <f>ROUND((1/RAW!AP50)*5.58,0)</f>
        <v>135</v>
      </c>
      <c r="AQ19" s="15">
        <f>ROUND((1/RAW!AQ50)*5.58,0)</f>
        <v>136</v>
      </c>
      <c r="AR19" s="15">
        <f>ROUND((1/RAW!AR50)*5.58,0)</f>
        <v>141</v>
      </c>
      <c r="AS19" s="15">
        <f>ROUND((1/RAW!AS50)*5.58,0)</f>
        <v>148</v>
      </c>
      <c r="AT19" s="15">
        <f>ROUND((1/RAW!AT50)*5.58,0)</f>
        <v>155</v>
      </c>
      <c r="AU19" s="15">
        <f>ROUND((1/RAW!AU50)*5.58,0)</f>
        <v>152</v>
      </c>
      <c r="AV19" s="15">
        <f>ROUND((1/RAW!AV50)*5.58,0)</f>
        <v>159</v>
      </c>
      <c r="AW19" s="15">
        <f>ROUND((1/RAW!AW50)*5.58,0)</f>
        <v>172</v>
      </c>
      <c r="AX19" s="15">
        <f>ROUND((1/RAW!AX50)*5.58,0)</f>
        <v>128</v>
      </c>
      <c r="AY19" s="15">
        <f>ROUND((1/RAW!AY50)*5.58,0)</f>
        <v>185</v>
      </c>
      <c r="AZ19" s="15">
        <f>ROUND((1/RAW!AZ50)*5.58,0)</f>
        <v>199</v>
      </c>
      <c r="BA19" s="15">
        <f>ROUND((1/RAW!BA50)*5.58,0)</f>
        <v>159</v>
      </c>
      <c r="BB19" s="15">
        <f>ROUND((1/RAW!BB50)*5.58,0)</f>
        <v>170</v>
      </c>
      <c r="BC19" s="15">
        <f>ROUND((1/RAW!BC50)*5.58,0)</f>
        <v>169</v>
      </c>
      <c r="BD19" s="15">
        <f>ROUND((1/RAW!BD50)*5.58,0)</f>
        <v>172</v>
      </c>
      <c r="BE19" s="15">
        <f>ROUND((1/RAW!BE50)*5.58,0)</f>
        <v>201</v>
      </c>
      <c r="BF19" s="15">
        <f>ROUND((1/RAW!BF50)*5.58,0)</f>
        <v>150</v>
      </c>
      <c r="BG19" s="15">
        <f>ROUND((1/RAW!BG50)*5.58,0)</f>
        <v>168</v>
      </c>
      <c r="BH19" s="15">
        <f>ROUND((1/RAW!BH50)*5.58,0)</f>
        <v>170</v>
      </c>
      <c r="BI19" s="15">
        <f>ROUND((1/RAW!BI50)*5.58,0)</f>
        <v>180</v>
      </c>
      <c r="BJ19" s="15">
        <f>ROUND((1/RAW!BJ50)*5.58,0)</f>
        <v>185</v>
      </c>
      <c r="BK19" s="15">
        <f>ROUND((1/RAW!BK50)*5.58,0)</f>
        <v>183</v>
      </c>
      <c r="BL19" s="15">
        <f>ROUND((1/RAW!BL50)*5.58,0)</f>
        <v>192</v>
      </c>
      <c r="BM19" s="15">
        <f>ROUND((1/RAW!BM50)*5.58,0)</f>
        <v>194</v>
      </c>
    </row>
    <row r="20" spans="1:65" s="16" customFormat="1" ht="18.75">
      <c r="A20" s="16" t="s">
        <v>229</v>
      </c>
      <c r="B20" s="17">
        <f aca="true" t="shared" si="4" ref="B20:AL20">ROUND(AVERAGE(B13:B19),0)</f>
        <v>100</v>
      </c>
      <c r="C20" s="17">
        <f t="shared" si="4"/>
        <v>111</v>
      </c>
      <c r="D20" s="17">
        <f t="shared" si="4"/>
        <v>112</v>
      </c>
      <c r="E20" s="17">
        <f t="shared" si="4"/>
        <v>111</v>
      </c>
      <c r="F20" s="17">
        <f t="shared" si="4"/>
        <v>113</v>
      </c>
      <c r="G20" s="17">
        <f t="shared" si="4"/>
        <v>117</v>
      </c>
      <c r="H20" s="17">
        <f t="shared" si="4"/>
        <v>121</v>
      </c>
      <c r="I20" s="17">
        <f t="shared" si="4"/>
        <v>111</v>
      </c>
      <c r="J20" s="17">
        <f t="shared" si="4"/>
        <v>112</v>
      </c>
      <c r="K20" s="17">
        <f t="shared" si="4"/>
        <v>107</v>
      </c>
      <c r="L20" s="17">
        <f t="shared" si="4"/>
        <v>115</v>
      </c>
      <c r="M20" s="17">
        <f t="shared" si="4"/>
        <v>105</v>
      </c>
      <c r="N20" s="17">
        <f t="shared" si="4"/>
        <v>114</v>
      </c>
      <c r="O20" s="17">
        <f t="shared" si="4"/>
        <v>108</v>
      </c>
      <c r="P20" s="17">
        <f t="shared" si="4"/>
        <v>131</v>
      </c>
      <c r="Q20" s="17">
        <f t="shared" si="4"/>
        <v>133</v>
      </c>
      <c r="R20" s="17">
        <f t="shared" si="4"/>
        <v>138</v>
      </c>
      <c r="S20" s="17">
        <f t="shared" si="4"/>
        <v>119</v>
      </c>
      <c r="T20" s="17">
        <f t="shared" si="4"/>
        <v>129</v>
      </c>
      <c r="U20" s="17">
        <f t="shared" si="4"/>
        <v>136</v>
      </c>
      <c r="V20" s="17">
        <f t="shared" si="4"/>
        <v>141</v>
      </c>
      <c r="W20" s="17">
        <f t="shared" si="4"/>
        <v>86</v>
      </c>
      <c r="X20" s="17">
        <f t="shared" si="4"/>
        <v>96</v>
      </c>
      <c r="Y20" s="17">
        <f t="shared" si="4"/>
        <v>98</v>
      </c>
      <c r="Z20" s="17">
        <f t="shared" si="4"/>
        <v>107</v>
      </c>
      <c r="AA20" s="17">
        <f t="shared" si="4"/>
        <v>106</v>
      </c>
      <c r="AB20" s="17">
        <f t="shared" si="4"/>
        <v>120</v>
      </c>
      <c r="AC20" s="17">
        <f t="shared" si="4"/>
        <v>107</v>
      </c>
      <c r="AD20" s="17">
        <f t="shared" si="4"/>
        <v>111</v>
      </c>
      <c r="AE20" s="17">
        <f>ROUND(AVERAGE(AE13:AE19),0)</f>
        <v>122</v>
      </c>
      <c r="AF20" s="17">
        <f>ROUND(AVERAGE(AF13:AF19),0)</f>
        <v>135</v>
      </c>
      <c r="AG20" s="17">
        <f>ROUND(AVERAGE(AG13:AG19),0)</f>
        <v>92</v>
      </c>
      <c r="AH20" s="17">
        <f>ROUND(AVERAGE(AH13:AH19),0)</f>
        <v>103</v>
      </c>
      <c r="AI20" s="17">
        <f>ROUND(AVERAGE(AI13:AI19),0)</f>
        <v>108</v>
      </c>
      <c r="AJ20" s="17">
        <f t="shared" si="4"/>
        <v>101</v>
      </c>
      <c r="AK20" s="17">
        <f t="shared" si="4"/>
        <v>118</v>
      </c>
      <c r="AL20" s="17">
        <f t="shared" si="4"/>
        <v>116</v>
      </c>
      <c r="AM20" s="17">
        <f aca="true" t="shared" si="5" ref="AM20:BM20">ROUND(AVERAGE(AM13:AM19),0)</f>
        <v>121</v>
      </c>
      <c r="AN20" s="17">
        <f t="shared" si="5"/>
        <v>125</v>
      </c>
      <c r="AO20" s="17">
        <f t="shared" si="5"/>
        <v>129</v>
      </c>
      <c r="AP20" s="17">
        <f t="shared" si="5"/>
        <v>145</v>
      </c>
      <c r="AQ20" s="17">
        <f t="shared" si="5"/>
        <v>131</v>
      </c>
      <c r="AR20" s="17">
        <f t="shared" si="5"/>
        <v>135</v>
      </c>
      <c r="AS20" s="17">
        <f t="shared" si="5"/>
        <v>140</v>
      </c>
      <c r="AT20" s="17">
        <f t="shared" si="5"/>
        <v>144</v>
      </c>
      <c r="AU20" s="17">
        <f t="shared" si="5"/>
        <v>136</v>
      </c>
      <c r="AV20" s="17">
        <f t="shared" si="5"/>
        <v>140</v>
      </c>
      <c r="AW20" s="17">
        <f t="shared" si="5"/>
        <v>158</v>
      </c>
      <c r="AX20" s="17">
        <f t="shared" si="5"/>
        <v>128</v>
      </c>
      <c r="AY20" s="17">
        <f t="shared" si="5"/>
        <v>171</v>
      </c>
      <c r="AZ20" s="17">
        <f t="shared" si="5"/>
        <v>181</v>
      </c>
      <c r="BA20" s="17">
        <f t="shared" si="5"/>
        <v>140</v>
      </c>
      <c r="BB20" s="17">
        <f t="shared" si="5"/>
        <v>147</v>
      </c>
      <c r="BC20" s="17">
        <f t="shared" si="5"/>
        <v>147</v>
      </c>
      <c r="BD20" s="17">
        <f t="shared" si="5"/>
        <v>152</v>
      </c>
      <c r="BE20" s="17">
        <f t="shared" si="5"/>
        <v>181</v>
      </c>
      <c r="BF20" s="17">
        <f t="shared" si="5"/>
        <v>130</v>
      </c>
      <c r="BG20" s="17">
        <f t="shared" si="5"/>
        <v>146</v>
      </c>
      <c r="BH20" s="17">
        <f t="shared" si="5"/>
        <v>151</v>
      </c>
      <c r="BI20" s="17">
        <f t="shared" si="5"/>
        <v>156</v>
      </c>
      <c r="BJ20" s="17">
        <f t="shared" si="5"/>
        <v>151</v>
      </c>
      <c r="BK20" s="17">
        <f t="shared" si="5"/>
        <v>162</v>
      </c>
      <c r="BL20" s="17">
        <f t="shared" si="5"/>
        <v>163</v>
      </c>
      <c r="BM20" s="17">
        <f t="shared" si="5"/>
        <v>167</v>
      </c>
    </row>
    <row r="21" spans="1:65" s="18" customFormat="1" ht="15">
      <c r="A21" s="18" t="s">
        <v>230</v>
      </c>
      <c r="B21" s="19">
        <f>ROUND((1/RAW!B51)*0.52662037037037,0)</f>
        <v>100</v>
      </c>
      <c r="C21" s="19">
        <f>ROUND((1/RAW!C51)*0.52662037037037,0)</f>
        <v>124</v>
      </c>
      <c r="D21" s="19">
        <f>ROUND((1/RAW!D51)*0.52662037037037,0)</f>
        <v>139</v>
      </c>
      <c r="E21" s="19">
        <f>ROUND((1/RAW!E51)*0.52662037037037,0)</f>
        <v>129</v>
      </c>
      <c r="F21" s="19">
        <f>ROUND((1/RAW!F51)*0.52662037037037,0)</f>
        <v>118</v>
      </c>
      <c r="G21" s="19">
        <f>ROUND((1/RAW!G51)*0.52662037037037,0)</f>
        <v>132</v>
      </c>
      <c r="H21" s="19">
        <f>ROUND((1/RAW!H51)*0.52662037037037,0)</f>
        <v>135</v>
      </c>
      <c r="I21" s="19">
        <f>ROUND((1/RAW!I51)*0.52662037037037,0)</f>
        <v>108</v>
      </c>
      <c r="J21" s="19">
        <f>ROUND((1/RAW!J51)*0.52662037037037,0)</f>
        <v>110</v>
      </c>
      <c r="K21" s="19">
        <f>ROUND((1/RAW!K51)*0.52662037037037,0)</f>
        <v>122</v>
      </c>
      <c r="L21" s="19">
        <f>ROUND((1/RAW!L51)*0.52662037037037,0)</f>
        <v>126</v>
      </c>
      <c r="M21" s="19">
        <f>ROUND((1/RAW!M51)*0.52662037037037,0)</f>
        <v>114</v>
      </c>
      <c r="N21" s="19">
        <f>ROUND((1/RAW!N51)*0.52662037037037,0)</f>
        <v>115</v>
      </c>
      <c r="O21" s="19">
        <f>ROUND((1/RAW!O51)*0.52662037037037,0)</f>
        <v>120</v>
      </c>
      <c r="P21" s="19">
        <f>ROUND((1/RAW!P51)*0.52662037037037,0)</f>
        <v>120</v>
      </c>
      <c r="Q21" s="19">
        <f>ROUND((1/RAW!Q51)*0.52662037037037,0)</f>
        <v>137</v>
      </c>
      <c r="R21" s="19">
        <f>ROUND((1/RAW!R51)*0.52662037037037,0)</f>
        <v>142</v>
      </c>
      <c r="S21" s="19">
        <f>ROUND((1/RAW!S51)*0.52662037037037,0)</f>
        <v>112</v>
      </c>
      <c r="T21" s="19">
        <f>ROUND((1/RAW!T51)*0.52662037037037,0)</f>
        <v>172</v>
      </c>
      <c r="U21" s="19">
        <f>ROUND((1/RAW!U51)*0.52662037037037,0)</f>
        <v>135</v>
      </c>
      <c r="V21" s="19">
        <f>ROUND((1/RAW!V51)*0.52662037037037,0)</f>
        <v>143</v>
      </c>
      <c r="W21" s="19">
        <f>ROUND((1/RAW!W51)*0.52662037037037,0)</f>
        <v>133</v>
      </c>
      <c r="X21" s="19">
        <f>ROUND((1/RAW!X51)*0.52662037037037,0)</f>
        <v>136</v>
      </c>
      <c r="Y21" s="19">
        <f>ROUND((1/RAW!Y51)*0.52662037037037,0)</f>
        <v>143</v>
      </c>
      <c r="Z21" s="19">
        <f>ROUND((1/RAW!Z51)*0.52662037037037,0)</f>
        <v>177</v>
      </c>
      <c r="AA21" s="19">
        <f>ROUND((1/RAW!AA51)*0.52662037037037,0)</f>
        <v>144</v>
      </c>
      <c r="AB21" s="19">
        <f>ROUND((1/RAW!AB51)*0.52662037037037,0)</f>
        <v>182</v>
      </c>
      <c r="AC21" s="19">
        <f>ROUND((1/RAW!AC51)*0.52662037037037,0)</f>
        <v>144</v>
      </c>
      <c r="AD21" s="19">
        <f>ROUND((1/RAW!AD51)*0.52662037037037,0)</f>
        <v>149</v>
      </c>
      <c r="AE21" s="19">
        <f>ROUND((1/RAW!AE51)*0.52662037037037,0)</f>
        <v>149</v>
      </c>
      <c r="AF21" s="19">
        <f>ROUND((1/RAW!AF51)*0.52662037037037,0)</f>
        <v>162</v>
      </c>
      <c r="AG21" s="19">
        <f>ROUND((1/RAW!AG51)*0.52662037037037,0)</f>
        <v>119</v>
      </c>
      <c r="AH21" s="19">
        <f>ROUND((1/RAW!AH51)*0.52662037037037,0)</f>
        <v>138</v>
      </c>
      <c r="AI21" s="19">
        <f>ROUND((1/RAW!AI51)*0.52662037037037,0)</f>
        <v>164</v>
      </c>
      <c r="AJ21" s="19">
        <f>ROUND((1/RAW!AJ51)*0.52662037037037,0)</f>
        <v>119</v>
      </c>
      <c r="AK21" s="19">
        <f>ROUND((1/RAW!AK51)*0.52662037037037,0)</f>
        <v>129</v>
      </c>
      <c r="AL21" s="19">
        <f>ROUND((1/RAW!AL51)*0.52662037037037,0)</f>
        <v>149</v>
      </c>
      <c r="AM21" s="19">
        <f>ROUND((1/RAW!AM51)*0.52662037037037,0)</f>
        <v>154</v>
      </c>
      <c r="AN21" s="19">
        <f>ROUND((1/RAW!AN51)*0.52662037037037,0)</f>
        <v>163</v>
      </c>
      <c r="AO21" s="19">
        <f>ROUND((1/RAW!AO51)*0.52662037037037,0)</f>
        <v>169</v>
      </c>
      <c r="AP21" s="19">
        <f>ROUND((1/RAW!AP51)*0.52662037037037,0)</f>
        <v>191</v>
      </c>
      <c r="AQ21" s="19">
        <f>ROUND((1/RAW!AQ51)*0.52662037037037,0)</f>
        <v>155</v>
      </c>
      <c r="AR21" s="19">
        <f>ROUND((1/RAW!AR51)*0.52662037037037,0)</f>
        <v>166</v>
      </c>
      <c r="AS21" s="19">
        <f>ROUND((1/RAW!AS51)*0.52662037037037,0)</f>
        <v>178</v>
      </c>
      <c r="AT21" s="19">
        <f>ROUND((1/RAW!AT51)*0.52662037037037,0)</f>
        <v>190</v>
      </c>
      <c r="AU21" s="19">
        <f>ROUND((1/RAW!AU51)*0.52662037037037,0)</f>
        <v>160</v>
      </c>
      <c r="AV21" s="19">
        <f>ROUND((1/RAW!AV51)*0.52662037037037,0)</f>
        <v>171</v>
      </c>
      <c r="AW21" s="19">
        <f>ROUND((1/RAW!AW51)*0.52662037037037,0)</f>
        <v>175</v>
      </c>
      <c r="AX21" s="19">
        <f>ROUND((1/RAW!AX51)*0.52662037037037,0)</f>
        <v>155</v>
      </c>
      <c r="AY21" s="19">
        <f>ROUND((1/RAW!AY51)*0.52662037037037,0)</f>
        <v>190</v>
      </c>
      <c r="AZ21" s="19">
        <f>ROUND((1/RAW!AZ51)*0.52662037037037,0)</f>
        <v>201</v>
      </c>
      <c r="BA21" s="19">
        <f>ROUND((1/RAW!BA51)*0.52662037037037,0)</f>
        <v>157</v>
      </c>
      <c r="BB21" s="19">
        <f>ROUND((1/RAW!BB51)*0.52662037037037,0)</f>
        <v>165</v>
      </c>
      <c r="BC21" s="19">
        <f>ROUND((1/RAW!BC51)*0.52662037037037,0)</f>
        <v>164</v>
      </c>
      <c r="BD21" s="19">
        <f>ROUND((1/RAW!BD51)*0.52662037037037,0)</f>
        <v>174</v>
      </c>
      <c r="BE21" s="19">
        <f>ROUND((1/RAW!BE51)*0.52662037037037,0)</f>
        <v>213</v>
      </c>
      <c r="BF21" s="19">
        <f>ROUND((1/RAW!BF51)*0.52662037037037,0)</f>
        <v>154</v>
      </c>
      <c r="BG21" s="19">
        <f>ROUND((1/RAW!BG51)*0.52662037037037,0)</f>
        <v>161</v>
      </c>
      <c r="BH21" s="19">
        <f>ROUND((1/RAW!BH51)*0.52662037037037,0)</f>
        <v>172</v>
      </c>
      <c r="BI21" s="19">
        <f>ROUND((1/RAW!BI51)*0.52662037037037,0)</f>
        <v>176</v>
      </c>
      <c r="BJ21" s="19">
        <f>ROUND((1/RAW!BJ51)*0.52662037037037,0)</f>
        <v>154</v>
      </c>
      <c r="BK21" s="19">
        <f>ROUND((1/RAW!BK51)*0.52662037037037,0)</f>
        <v>194</v>
      </c>
      <c r="BL21" s="19">
        <f>ROUND((1/RAW!BL51)*0.52662037037037,0)</f>
        <v>169</v>
      </c>
      <c r="BM21" s="19">
        <f>ROUND((1/RAW!BM51)*0.52662037037037,0)</f>
        <v>187</v>
      </c>
    </row>
    <row r="22" spans="1:65" s="18" customFormat="1" ht="15">
      <c r="A22" s="18" t="s">
        <v>231</v>
      </c>
      <c r="B22" s="19">
        <f>ROUND((1/RAW!B52)*0.947916666666667,0)</f>
        <v>100</v>
      </c>
      <c r="C22" s="19">
        <f>ROUND((1/RAW!C52)*0.947916666666667,0)</f>
        <v>128</v>
      </c>
      <c r="D22" s="19">
        <f>ROUND((1/RAW!D52)*0.947916666666667,0)</f>
        <v>129</v>
      </c>
      <c r="E22" s="19">
        <f>ROUND((1/RAW!E52)*0.947916666666667,0)</f>
        <v>125</v>
      </c>
      <c r="F22" s="19">
        <f>ROUND((1/RAW!F52)*0.947916666666667,0)</f>
        <v>132</v>
      </c>
      <c r="G22" s="19">
        <f>ROUND((1/RAW!G52)*0.947916666666667,0)</f>
        <v>125</v>
      </c>
      <c r="H22" s="19">
        <f>ROUND((1/RAW!H52)*0.947916666666667,0)</f>
        <v>137</v>
      </c>
      <c r="I22" s="19">
        <f>ROUND((1/RAW!I52)*0.947916666666667,0)</f>
        <v>122</v>
      </c>
      <c r="J22" s="19">
        <f>ROUND((1/RAW!J52)*0.947916666666667,0)</f>
        <v>119</v>
      </c>
      <c r="K22" s="19">
        <f>ROUND((1/RAW!K52)*0.947916666666667,0)</f>
        <v>110</v>
      </c>
      <c r="L22" s="19">
        <f>ROUND((1/RAW!L52)*0.947916666666667,0)</f>
        <v>116</v>
      </c>
      <c r="M22" s="19">
        <f>ROUND((1/RAW!M52)*0.947916666666667,0)</f>
        <v>102</v>
      </c>
      <c r="N22" s="19">
        <f>ROUND((1/RAW!N52)*0.947916666666667,0)</f>
        <v>119</v>
      </c>
      <c r="O22" s="19">
        <f>ROUND((1/RAW!O52)*0.947916666666667,0)</f>
        <v>111</v>
      </c>
      <c r="P22" s="19">
        <f>ROUND((1/RAW!P52)*0.947916666666667,0)</f>
        <v>139</v>
      </c>
      <c r="Q22" s="19">
        <f>ROUND((1/RAW!Q52)*0.947916666666667,0)</f>
        <v>140</v>
      </c>
      <c r="R22" s="19">
        <f>ROUND((1/RAW!R52)*0.947916666666667,0)</f>
        <v>149</v>
      </c>
      <c r="S22" s="19">
        <f>ROUND((1/RAW!S52)*0.947916666666667,0)</f>
        <v>119</v>
      </c>
      <c r="T22" s="19">
        <f>ROUND((1/RAW!T52)*0.947916666666667,0)</f>
        <v>124</v>
      </c>
      <c r="U22" s="19">
        <f>ROUND((1/RAW!U52)*0.947916666666667,0)</f>
        <v>140</v>
      </c>
      <c r="V22" s="19">
        <f>ROUND((1/RAW!V52)*0.947916666666667,0)</f>
        <v>147</v>
      </c>
      <c r="W22" s="19">
        <f>ROUND((1/RAW!W52)*0.947916666666667,0)</f>
        <v>122</v>
      </c>
      <c r="X22" s="19">
        <f>ROUND((1/RAW!X52)*0.947916666666667,0)</f>
        <v>127</v>
      </c>
      <c r="Y22" s="19">
        <f>ROUND((1/RAW!Y52)*0.947916666666667,0)</f>
        <v>131</v>
      </c>
      <c r="Z22" s="19">
        <f>ROUND((1/RAW!Z52)*0.947916666666667,0)</f>
        <v>149</v>
      </c>
      <c r="AA22" s="19">
        <f>ROUND((1/RAW!AA52)*0.947916666666667,0)</f>
        <v>133</v>
      </c>
      <c r="AB22" s="19">
        <f>ROUND((1/RAW!AB52)*0.947916666666667,0)</f>
        <v>157</v>
      </c>
      <c r="AC22" s="19">
        <f>ROUND((1/RAW!AC52)*0.947916666666667,0)</f>
        <v>140</v>
      </c>
      <c r="AD22" s="19">
        <f>ROUND((1/RAW!AD52)*0.947916666666667,0)</f>
        <v>150</v>
      </c>
      <c r="AE22" s="19">
        <f>ROUND((1/RAW!AE52)*0.947916666666667,0)</f>
        <v>147</v>
      </c>
      <c r="AF22" s="19">
        <f>ROUND((1/RAW!AF52)*0.947916666666667,0)</f>
        <v>163</v>
      </c>
      <c r="AG22" s="19">
        <f>ROUND((1/RAW!AG52)*0.947916666666667,0)</f>
        <v>108</v>
      </c>
      <c r="AH22" s="19">
        <f>ROUND((1/RAW!AH52)*0.947916666666667,0)</f>
        <v>121</v>
      </c>
      <c r="AI22" s="19">
        <f>ROUND((1/RAW!AI52)*0.947916666666667,0)</f>
        <v>128</v>
      </c>
      <c r="AJ22" s="19">
        <f>ROUND((1/RAW!AJ52)*0.947916666666667,0)</f>
        <v>115</v>
      </c>
      <c r="AK22" s="19">
        <f>ROUND((1/RAW!AK52)*0.947916666666667,0)</f>
        <v>134</v>
      </c>
      <c r="AL22" s="19">
        <f>ROUND((1/RAW!AL52)*0.947916666666667,0)</f>
        <v>144</v>
      </c>
      <c r="AM22" s="19">
        <f>ROUND((1/RAW!AM52)*0.947916666666667,0)</f>
        <v>153</v>
      </c>
      <c r="AN22" s="19">
        <f>ROUND((1/RAW!AN52)*0.947916666666667,0)</f>
        <v>163</v>
      </c>
      <c r="AO22" s="19">
        <f>ROUND((1/RAW!AO52)*0.947916666666667,0)</f>
        <v>172</v>
      </c>
      <c r="AP22" s="19">
        <f>ROUND((1/RAW!AP52)*0.947916666666667,0)</f>
        <v>177</v>
      </c>
      <c r="AQ22" s="19">
        <f>ROUND((1/RAW!AQ52)*0.947916666666667,0)</f>
        <v>172</v>
      </c>
      <c r="AR22" s="19">
        <f>ROUND((1/RAW!AR52)*0.947916666666667,0)</f>
        <v>178</v>
      </c>
      <c r="AS22" s="19">
        <f>ROUND((1/RAW!AS52)*0.947916666666667,0)</f>
        <v>185</v>
      </c>
      <c r="AT22" s="19">
        <f>ROUND((1/RAW!AT52)*0.947916666666667,0)</f>
        <v>193</v>
      </c>
      <c r="AU22" s="19">
        <f>ROUND((1/RAW!AU52)*0.947916666666667,0)</f>
        <v>161</v>
      </c>
      <c r="AV22" s="19">
        <f>ROUND((1/RAW!AV52)*0.947916666666667,0)</f>
        <v>166</v>
      </c>
      <c r="AW22" s="19">
        <f>ROUND((1/RAW!AW52)*0.947916666666667,0)</f>
        <v>174</v>
      </c>
      <c r="AX22" s="19">
        <f>ROUND((1/RAW!AX52)*0.947916666666667,0)</f>
        <v>155</v>
      </c>
      <c r="AY22" s="19">
        <f>ROUND((1/RAW!AY52)*0.947916666666667,0)</f>
        <v>192</v>
      </c>
      <c r="AZ22" s="19">
        <f>ROUND((1/RAW!AZ52)*0.947916666666667,0)</f>
        <v>205</v>
      </c>
      <c r="BA22" s="19">
        <f>ROUND((1/RAW!BA52)*0.947916666666667,0)</f>
        <v>166</v>
      </c>
      <c r="BB22" s="19">
        <f>ROUND((1/RAW!BB52)*0.947916666666667,0)</f>
        <v>177</v>
      </c>
      <c r="BC22" s="19">
        <f>ROUND((1/RAW!BC52)*0.947916666666667,0)</f>
        <v>178</v>
      </c>
      <c r="BD22" s="19">
        <f>ROUND((1/RAW!BD52)*0.947916666666667,0)</f>
        <v>187</v>
      </c>
      <c r="BE22" s="19">
        <f>ROUND((1/RAW!BE52)*0.947916666666667,0)</f>
        <v>212</v>
      </c>
      <c r="BF22" s="19">
        <f>ROUND((1/RAW!BF52)*0.947916666666667,0)</f>
        <v>151</v>
      </c>
      <c r="BG22" s="19">
        <f>ROUND((1/RAW!BG52)*0.947916666666667,0)</f>
        <v>167</v>
      </c>
      <c r="BH22" s="19">
        <f>ROUND((1/RAW!BH52)*0.947916666666667,0)</f>
        <v>178</v>
      </c>
      <c r="BI22" s="19">
        <f>ROUND((1/RAW!BI52)*0.947916666666667,0)</f>
        <v>180</v>
      </c>
      <c r="BJ22" s="19">
        <f>ROUND((1/RAW!BJ52)*0.947916666666667,0)</f>
        <v>182</v>
      </c>
      <c r="BK22" s="19">
        <f>ROUND((1/RAW!BK52)*0.947916666666667,0)</f>
        <v>192</v>
      </c>
      <c r="BL22" s="19">
        <f>ROUND((1/RAW!BL52)*0.947916666666667,0)</f>
        <v>190</v>
      </c>
      <c r="BM22" s="19">
        <f>ROUND((1/RAW!BM52)*0.947916666666667,0)</f>
        <v>201</v>
      </c>
    </row>
    <row r="23" spans="1:65" s="18" customFormat="1" ht="15">
      <c r="A23" s="18" t="s">
        <v>232</v>
      </c>
      <c r="B23" s="19">
        <f>ROUND((1/RAW!B53)*0.662037037037037,0)</f>
        <v>100</v>
      </c>
      <c r="C23" s="19">
        <f>ROUND((1/RAW!C53)*0.662037037037037,0)</f>
        <v>125</v>
      </c>
      <c r="D23" s="19">
        <f>ROUND((1/RAW!D53)*0.662037037037037,0)</f>
        <v>130</v>
      </c>
      <c r="E23" s="19">
        <f>ROUND((1/RAW!E53)*0.662037037037037,0)</f>
        <v>121</v>
      </c>
      <c r="F23" s="19">
        <f>ROUND((1/RAW!F53)*0.662037037037037,0)</f>
        <v>129</v>
      </c>
      <c r="G23" s="19">
        <f>ROUND((1/RAW!G53)*0.662037037037037,0)</f>
        <v>130</v>
      </c>
      <c r="H23" s="19">
        <f>ROUND((1/RAW!H53)*0.662037037037037,0)</f>
        <v>134</v>
      </c>
      <c r="I23" s="19">
        <f>ROUND((1/RAW!I53)*0.662037037037037,0)</f>
        <v>116</v>
      </c>
      <c r="J23" s="19">
        <f>ROUND((1/RAW!J53)*0.662037037037037,0)</f>
        <v>117</v>
      </c>
      <c r="K23" s="19">
        <f>ROUND((1/RAW!K53)*0.662037037037037,0)</f>
        <v>121</v>
      </c>
      <c r="L23" s="19">
        <f>ROUND((1/RAW!L53)*0.662037037037037,0)</f>
        <v>129</v>
      </c>
      <c r="M23" s="19">
        <f>ROUND((1/RAW!M53)*0.662037037037037,0)</f>
        <v>102</v>
      </c>
      <c r="N23" s="19">
        <f>ROUND((1/RAW!N53)*0.662037037037037,0)</f>
        <v>122</v>
      </c>
      <c r="O23" s="19">
        <f>ROUND((1/RAW!O53)*0.662037037037037,0)</f>
        <v>121</v>
      </c>
      <c r="P23" s="19">
        <f>ROUND((1/RAW!P53)*0.662037037037037,0)</f>
        <v>133</v>
      </c>
      <c r="Q23" s="19">
        <f>ROUND((1/RAW!Q53)*0.662037037037037,0)</f>
        <v>135</v>
      </c>
      <c r="R23" s="19">
        <f>ROUND((1/RAW!R53)*0.662037037037037,0)</f>
        <v>142</v>
      </c>
      <c r="S23" s="19">
        <f>ROUND((1/RAW!S53)*0.662037037037037,0)</f>
        <v>117</v>
      </c>
      <c r="T23" s="19">
        <f>ROUND((1/RAW!T53)*0.662037037037037,0)</f>
        <v>130</v>
      </c>
      <c r="U23" s="19">
        <f>ROUND((1/RAW!U53)*0.662037037037037,0)</f>
        <v>131</v>
      </c>
      <c r="V23" s="19">
        <f>ROUND((1/RAW!V53)*0.662037037037037,0)</f>
        <v>139</v>
      </c>
      <c r="W23" s="19">
        <f>ROUND((1/RAW!W53)*0.662037037037037,0)</f>
        <v>117</v>
      </c>
      <c r="X23" s="19">
        <f>ROUND((1/RAW!X53)*0.662037037037037,0)</f>
        <v>128</v>
      </c>
      <c r="Y23" s="19">
        <f>ROUND((1/RAW!Y53)*0.662037037037037,0)</f>
        <v>133</v>
      </c>
      <c r="Z23" s="19">
        <f>ROUND((1/RAW!Z53)*0.662037037037037,0)</f>
        <v>151</v>
      </c>
      <c r="AA23" s="19">
        <f>ROUND((1/RAW!AA53)*0.662037037037037,0)</f>
        <v>133</v>
      </c>
      <c r="AB23" s="19">
        <f>ROUND((1/RAW!AB53)*0.662037037037037,0)</f>
        <v>159</v>
      </c>
      <c r="AC23" s="19">
        <f>ROUND((1/RAW!AC53)*0.662037037037037,0)</f>
        <v>159</v>
      </c>
      <c r="AD23" s="19">
        <f>ROUND((1/RAW!AD53)*0.662037037037037,0)</f>
        <v>167</v>
      </c>
      <c r="AE23" s="19">
        <f>ROUND((1/RAW!AE53)*0.662037037037037,0)</f>
        <v>158</v>
      </c>
      <c r="AF23" s="19">
        <f>ROUND((1/RAW!AF53)*0.662037037037037,0)</f>
        <v>179</v>
      </c>
      <c r="AG23" s="19">
        <f>ROUND((1/RAW!AG53)*0.662037037037037,0)</f>
        <v>110</v>
      </c>
      <c r="AH23" s="19">
        <f>ROUND((1/RAW!AH53)*0.662037037037037,0)</f>
        <v>125</v>
      </c>
      <c r="AI23" s="19">
        <f>ROUND((1/RAW!AI53)*0.662037037037037,0)</f>
        <v>127</v>
      </c>
      <c r="AJ23" s="19">
        <f>ROUND((1/RAW!AJ53)*0.662037037037037,0)</f>
        <v>112</v>
      </c>
      <c r="AK23" s="19">
        <f>ROUND((1/RAW!AK53)*0.662037037037037,0)</f>
        <v>134</v>
      </c>
      <c r="AL23" s="19">
        <f>ROUND((1/RAW!AL53)*0.662037037037037,0)</f>
        <v>164</v>
      </c>
      <c r="AM23" s="19">
        <f>ROUND((1/RAW!AM53)*0.662037037037037,0)</f>
        <v>172</v>
      </c>
      <c r="AN23" s="19">
        <f>ROUND((1/RAW!AN53)*0.662037037037037,0)</f>
        <v>181</v>
      </c>
      <c r="AO23" s="19">
        <f>ROUND((1/RAW!AO53)*0.662037037037037,0)</f>
        <v>189</v>
      </c>
      <c r="AP23" s="19">
        <f>ROUND((1/RAW!AP53)*0.662037037037037,0)</f>
        <v>191</v>
      </c>
      <c r="AQ23" s="19">
        <f>ROUND((1/RAW!AQ53)*0.662037037037037,0)</f>
        <v>189</v>
      </c>
      <c r="AR23" s="19">
        <f>ROUND((1/RAW!AR53)*0.662037037037037,0)</f>
        <v>197</v>
      </c>
      <c r="AS23" s="19">
        <f>ROUND((1/RAW!AS53)*0.662037037037037,0)</f>
        <v>205</v>
      </c>
      <c r="AT23" s="19">
        <f>ROUND((1/RAW!AT53)*0.662037037037037,0)</f>
        <v>214</v>
      </c>
      <c r="AU23" s="19">
        <f>ROUND((1/RAW!AU53)*0.662037037037037,0)</f>
        <v>171</v>
      </c>
      <c r="AV23" s="19">
        <f>ROUND((1/RAW!AV53)*0.662037037037037,0)</f>
        <v>177</v>
      </c>
      <c r="AW23" s="19">
        <f>ROUND((1/RAW!AW53)*0.662037037037037,0)</f>
        <v>178</v>
      </c>
      <c r="AX23" s="19">
        <f>ROUND((1/RAW!AX53)*0.662037037037037,0)</f>
        <v>164</v>
      </c>
      <c r="AY23" s="19">
        <f>ROUND((1/RAW!AY53)*0.662037037037037,0)</f>
        <v>198</v>
      </c>
      <c r="AZ23" s="19">
        <f>ROUND((1/RAW!AZ53)*0.662037037037037,0)</f>
        <v>213</v>
      </c>
      <c r="BA23" s="19">
        <f>ROUND((1/RAW!BA53)*0.662037037037037,0)</f>
        <v>172</v>
      </c>
      <c r="BB23" s="19">
        <f>ROUND((1/RAW!BB53)*0.662037037037037,0)</f>
        <v>183</v>
      </c>
      <c r="BC23" s="19">
        <f>ROUND((1/RAW!BC53)*0.662037037037037,0)</f>
        <v>183</v>
      </c>
      <c r="BD23" s="19">
        <f>ROUND((1/RAW!BD53)*0.662037037037037,0)</f>
        <v>189</v>
      </c>
      <c r="BE23" s="19">
        <f>ROUND((1/RAW!BE53)*0.662037037037037,0)</f>
        <v>215</v>
      </c>
      <c r="BF23" s="19">
        <f>ROUND((1/RAW!BF53)*0.662037037037037,0)</f>
        <v>158</v>
      </c>
      <c r="BG23" s="19">
        <f>ROUND((1/RAW!BG53)*0.662037037037037,0)</f>
        <v>185</v>
      </c>
      <c r="BH23" s="19">
        <f>ROUND((1/RAW!BH53)*0.662037037037037,0)</f>
        <v>191</v>
      </c>
      <c r="BI23" s="19">
        <f>ROUND((1/RAW!BI53)*0.662037037037037,0)</f>
        <v>193</v>
      </c>
      <c r="BJ23" s="19">
        <f>ROUND((1/RAW!BJ53)*0.662037037037037,0)</f>
        <v>174</v>
      </c>
      <c r="BK23" s="19">
        <f>ROUND((1/RAW!BK53)*0.662037037037037,0)</f>
        <v>201</v>
      </c>
      <c r="BL23" s="19">
        <f>ROUND((1/RAW!BL53)*0.662037037037037,0)</f>
        <v>195</v>
      </c>
      <c r="BM23" s="19">
        <f>ROUND((1/RAW!BM53)*0.662037037037037,0)</f>
        <v>203</v>
      </c>
    </row>
    <row r="24" spans="1:65" s="18" customFormat="1" ht="15">
      <c r="A24" s="18" t="s">
        <v>233</v>
      </c>
      <c r="B24" s="19">
        <f>ROUND((1/RAW!B54)*0.37962962962963,0)</f>
        <v>100</v>
      </c>
      <c r="C24" s="19">
        <f>ROUND((1/RAW!C54)*0.37962962962963,0)</f>
        <v>83</v>
      </c>
      <c r="D24" s="19">
        <f>ROUND((1/RAW!D54)*0.37962962962963,0)</f>
        <v>85</v>
      </c>
      <c r="E24" s="19">
        <f>ROUND((1/RAW!E54)*0.37962962962963,0)</f>
        <v>97</v>
      </c>
      <c r="F24" s="19">
        <f>ROUND((1/RAW!F54)*0.37962962962963,0)</f>
        <v>100</v>
      </c>
      <c r="G24" s="19">
        <f>ROUND((1/RAW!G54)*0.37962962962963,0)</f>
        <v>87</v>
      </c>
      <c r="H24" s="19">
        <f>ROUND((1/RAW!H54)*0.37962962962963,0)</f>
        <v>90</v>
      </c>
      <c r="I24" s="19">
        <f>ROUND((1/RAW!I54)*0.37962962962963,0)</f>
        <v>106</v>
      </c>
      <c r="J24" s="19">
        <f>ROUND((1/RAW!J54)*0.37962962962963,0)</f>
        <v>104</v>
      </c>
      <c r="K24" s="19">
        <f>ROUND((1/RAW!K54)*0.37962962962963,0)</f>
        <v>91</v>
      </c>
      <c r="L24" s="19">
        <f>ROUND((1/RAW!L54)*0.37962962962963,0)</f>
        <v>95</v>
      </c>
      <c r="M24" s="19">
        <f>ROUND((1/RAW!M54)*0.37962962962963,0)</f>
        <v>96</v>
      </c>
      <c r="N24" s="19">
        <f>ROUND((1/RAW!N54)*0.37962962962963,0)</f>
        <v>107</v>
      </c>
      <c r="O24" s="19">
        <f>ROUND((1/RAW!O54)*0.37962962962963,0)</f>
        <v>95</v>
      </c>
      <c r="P24" s="19">
        <f>ROUND((1/RAW!P54)*0.37962962962963,0)</f>
        <v>117</v>
      </c>
      <c r="Q24" s="19">
        <f>ROUND((1/RAW!Q54)*0.37962962962963,0)</f>
        <v>121</v>
      </c>
      <c r="R24" s="19">
        <f>ROUND((1/RAW!R54)*0.37962962962963,0)</f>
        <v>123</v>
      </c>
      <c r="S24" s="19">
        <f>ROUND((1/RAW!S54)*0.37962962962963,0)</f>
        <v>107</v>
      </c>
      <c r="T24" s="19">
        <f>ROUND((1/RAW!T54)*0.37962962962963,0)</f>
        <v>114</v>
      </c>
      <c r="U24" s="19">
        <f>ROUND((1/RAW!U54)*0.37962962962963,0)</f>
        <v>130</v>
      </c>
      <c r="V24" s="19">
        <f>ROUND((1/RAW!V54)*0.37962962962963,0)</f>
        <v>134</v>
      </c>
      <c r="W24" s="19">
        <f>ROUND((1/RAW!W54)*0.37962962962963,0)</f>
        <v>76</v>
      </c>
      <c r="X24" s="19">
        <f>ROUND((1/RAW!X54)*0.37962962962963,0)</f>
        <v>80</v>
      </c>
      <c r="Y24" s="19">
        <f>ROUND((1/RAW!Y54)*0.37962962962963,0)</f>
        <v>82</v>
      </c>
      <c r="Z24" s="19">
        <f>ROUND((1/RAW!Z54)*0.37962962962963,0)</f>
        <v>91</v>
      </c>
      <c r="AA24" s="19">
        <f>ROUND((1/RAW!AA54)*0.37962962962963,0)</f>
        <v>88</v>
      </c>
      <c r="AB24" s="19">
        <f>ROUND((1/RAW!AB54)*0.37962962962963,0)</f>
        <v>99</v>
      </c>
      <c r="AC24" s="19">
        <f>ROUND((1/RAW!AC54)*0.37962962962963,0)</f>
        <v>93</v>
      </c>
      <c r="AD24" s="19">
        <f>ROUND((1/RAW!AD54)*0.37962962962963,0)</f>
        <v>97</v>
      </c>
      <c r="AE24" s="19">
        <f>ROUND((1/RAW!AE54)*0.37962962962963,0)</f>
        <v>101</v>
      </c>
      <c r="AF24" s="19">
        <f>ROUND((1/RAW!AF54)*0.37962962962963,0)</f>
        <v>112</v>
      </c>
      <c r="AG24" s="19">
        <f>ROUND((1/RAW!AG54)*0.37962962962963,0)</f>
        <v>70</v>
      </c>
      <c r="AH24" s="19">
        <f>ROUND((1/RAW!AH54)*0.37962962962963,0)</f>
        <v>79</v>
      </c>
      <c r="AI24" s="19">
        <f>ROUND((1/RAW!AI54)*0.37962962962963,0)</f>
        <v>84</v>
      </c>
      <c r="AJ24" s="19">
        <f>ROUND((1/RAW!AJ54)*0.37962962962963,0)</f>
        <v>99</v>
      </c>
      <c r="AK24" s="19">
        <f>ROUND((1/RAW!AK54)*0.37962962962963,0)</f>
        <v>116</v>
      </c>
      <c r="AL24" s="19">
        <f>ROUND((1/RAW!AL54)*0.37962962962963,0)</f>
        <v>98</v>
      </c>
      <c r="AM24" s="19">
        <f>ROUND((1/RAW!AM54)*0.37962962962963,0)</f>
        <v>103</v>
      </c>
      <c r="AN24" s="19">
        <f>ROUND((1/RAW!AN54)*0.37962962962963,0)</f>
        <v>108</v>
      </c>
      <c r="AO24" s="19">
        <f>ROUND((1/RAW!AO54)*0.37962962962963,0)</f>
        <v>109</v>
      </c>
      <c r="AP24" s="19">
        <f>ROUND((1/RAW!AP54)*0.37962962962963,0)</f>
        <v>126</v>
      </c>
      <c r="AQ24" s="19">
        <f>ROUND((1/RAW!AQ54)*0.37962962962963,0)</f>
        <v>111</v>
      </c>
      <c r="AR24" s="19">
        <f>ROUND((1/RAW!AR54)*0.37962962962963,0)</f>
        <v>114</v>
      </c>
      <c r="AS24" s="19">
        <f>ROUND((1/RAW!AS54)*0.37962962962963,0)</f>
        <v>117</v>
      </c>
      <c r="AT24" s="19">
        <f>ROUND((1/RAW!AT54)*0.37962962962963,0)</f>
        <v>121</v>
      </c>
      <c r="AU24" s="19">
        <f>ROUND((1/RAW!AU54)*0.37962962962963,0)</f>
        <v>131</v>
      </c>
      <c r="AV24" s="19">
        <f>ROUND((1/RAW!AV54)*0.37962962962963,0)</f>
        <v>132</v>
      </c>
      <c r="AW24" s="19">
        <f>ROUND((1/RAW!AW54)*0.37962962962963,0)</f>
        <v>152</v>
      </c>
      <c r="AX24" s="19">
        <f>ROUND((1/RAW!AX54)*0.37962962962963,0)</f>
        <v>112</v>
      </c>
      <c r="AY24" s="19">
        <f>ROUND((1/RAW!AY54)*0.37962962962963,0)</f>
        <v>168</v>
      </c>
      <c r="AZ24" s="19">
        <f>ROUND((1/RAW!AZ54)*0.37962962962963,0)</f>
        <v>175</v>
      </c>
      <c r="BA24" s="19">
        <f>ROUND((1/RAW!BA54)*0.37962962962963,0)</f>
        <v>140</v>
      </c>
      <c r="BB24" s="19">
        <f>ROUND((1/RAW!BB54)*0.37962962962963,0)</f>
        <v>150</v>
      </c>
      <c r="BC24" s="19">
        <f>ROUND((1/RAW!BC54)*0.37962962962963,0)</f>
        <v>150</v>
      </c>
      <c r="BD24" s="19">
        <f>ROUND((1/RAW!BD54)*0.37962962962963,0)</f>
        <v>153</v>
      </c>
      <c r="BE24" s="19">
        <f>ROUND((1/RAW!BE54)*0.37962962962963,0)</f>
        <v>184</v>
      </c>
      <c r="BF24" s="19">
        <f>ROUND((1/RAW!BF54)*0.37962962962963,0)</f>
        <v>146</v>
      </c>
      <c r="BG24" s="19">
        <f>ROUND((1/RAW!BG54)*0.37962962962963,0)</f>
        <v>165</v>
      </c>
      <c r="BH24" s="19">
        <f>ROUND((1/RAW!BH54)*0.37962962962963,0)</f>
        <v>169</v>
      </c>
      <c r="BI24" s="19">
        <f>ROUND((1/RAW!BI54)*0.37962962962963,0)</f>
        <v>174</v>
      </c>
      <c r="BJ24" s="19">
        <f>ROUND((1/RAW!BJ54)*0.37962962962963,0)</f>
        <v>186</v>
      </c>
      <c r="BK24" s="19">
        <f>ROUND((1/RAW!BK54)*0.37962962962963,0)</f>
        <v>180</v>
      </c>
      <c r="BL24" s="19">
        <f>ROUND((1/RAW!BL54)*0.37962962962963,0)</f>
        <v>193</v>
      </c>
      <c r="BM24" s="19">
        <f>ROUND((1/RAW!BM54)*0.37962962962963,0)</f>
        <v>200</v>
      </c>
    </row>
    <row r="25" spans="1:65" s="20" customFormat="1" ht="18.75">
      <c r="A25" s="20" t="s">
        <v>234</v>
      </c>
      <c r="B25" s="21">
        <f aca="true" t="shared" si="6" ref="B25:AL25">ROUND(AVERAGE(B21:B24),0)</f>
        <v>100</v>
      </c>
      <c r="C25" s="21">
        <f t="shared" si="6"/>
        <v>115</v>
      </c>
      <c r="D25" s="21">
        <f t="shared" si="6"/>
        <v>121</v>
      </c>
      <c r="E25" s="21">
        <f t="shared" si="6"/>
        <v>118</v>
      </c>
      <c r="F25" s="21">
        <f t="shared" si="6"/>
        <v>120</v>
      </c>
      <c r="G25" s="21">
        <f t="shared" si="6"/>
        <v>119</v>
      </c>
      <c r="H25" s="21">
        <f t="shared" si="6"/>
        <v>124</v>
      </c>
      <c r="I25" s="21">
        <f t="shared" si="6"/>
        <v>113</v>
      </c>
      <c r="J25" s="21">
        <f t="shared" si="6"/>
        <v>113</v>
      </c>
      <c r="K25" s="21">
        <f t="shared" si="6"/>
        <v>111</v>
      </c>
      <c r="L25" s="21">
        <f t="shared" si="6"/>
        <v>117</v>
      </c>
      <c r="M25" s="21">
        <f t="shared" si="6"/>
        <v>104</v>
      </c>
      <c r="N25" s="21">
        <f t="shared" si="6"/>
        <v>116</v>
      </c>
      <c r="O25" s="21">
        <f t="shared" si="6"/>
        <v>112</v>
      </c>
      <c r="P25" s="21">
        <f t="shared" si="6"/>
        <v>127</v>
      </c>
      <c r="Q25" s="21">
        <f t="shared" si="6"/>
        <v>133</v>
      </c>
      <c r="R25" s="21">
        <f t="shared" si="6"/>
        <v>139</v>
      </c>
      <c r="S25" s="21">
        <f t="shared" si="6"/>
        <v>114</v>
      </c>
      <c r="T25" s="21">
        <f t="shared" si="6"/>
        <v>135</v>
      </c>
      <c r="U25" s="21">
        <f t="shared" si="6"/>
        <v>134</v>
      </c>
      <c r="V25" s="21">
        <f t="shared" si="6"/>
        <v>141</v>
      </c>
      <c r="W25" s="21">
        <f t="shared" si="6"/>
        <v>112</v>
      </c>
      <c r="X25" s="21">
        <f t="shared" si="6"/>
        <v>118</v>
      </c>
      <c r="Y25" s="21">
        <f t="shared" si="6"/>
        <v>122</v>
      </c>
      <c r="Z25" s="21">
        <f t="shared" si="6"/>
        <v>142</v>
      </c>
      <c r="AA25" s="21">
        <f t="shared" si="6"/>
        <v>125</v>
      </c>
      <c r="AB25" s="21">
        <f t="shared" si="6"/>
        <v>149</v>
      </c>
      <c r="AC25" s="21">
        <f t="shared" si="6"/>
        <v>134</v>
      </c>
      <c r="AD25" s="21">
        <f t="shared" si="6"/>
        <v>141</v>
      </c>
      <c r="AE25" s="21">
        <f>ROUND(AVERAGE(AE21:AE24),0)</f>
        <v>139</v>
      </c>
      <c r="AF25" s="21">
        <f>ROUND(AVERAGE(AF21:AF24),0)</f>
        <v>154</v>
      </c>
      <c r="AG25" s="21">
        <f>ROUND(AVERAGE(AG21:AG24),0)</f>
        <v>102</v>
      </c>
      <c r="AH25" s="21">
        <f>ROUND(AVERAGE(AH21:AH24),0)</f>
        <v>116</v>
      </c>
      <c r="AI25" s="21">
        <f>ROUND(AVERAGE(AI21:AI24),0)</f>
        <v>126</v>
      </c>
      <c r="AJ25" s="21">
        <f t="shared" si="6"/>
        <v>111</v>
      </c>
      <c r="AK25" s="21">
        <f t="shared" si="6"/>
        <v>128</v>
      </c>
      <c r="AL25" s="21">
        <f t="shared" si="6"/>
        <v>139</v>
      </c>
      <c r="AM25" s="21">
        <f aca="true" t="shared" si="7" ref="AM25:BM25">ROUND(AVERAGE(AM21:AM24),0)</f>
        <v>146</v>
      </c>
      <c r="AN25" s="21">
        <f t="shared" si="7"/>
        <v>154</v>
      </c>
      <c r="AO25" s="21">
        <f t="shared" si="7"/>
        <v>160</v>
      </c>
      <c r="AP25" s="21">
        <f t="shared" si="7"/>
        <v>171</v>
      </c>
      <c r="AQ25" s="21">
        <f t="shared" si="7"/>
        <v>157</v>
      </c>
      <c r="AR25" s="21">
        <f t="shared" si="7"/>
        <v>164</v>
      </c>
      <c r="AS25" s="21">
        <f t="shared" si="7"/>
        <v>171</v>
      </c>
      <c r="AT25" s="21">
        <f t="shared" si="7"/>
        <v>180</v>
      </c>
      <c r="AU25" s="21">
        <f t="shared" si="7"/>
        <v>156</v>
      </c>
      <c r="AV25" s="21">
        <f t="shared" si="7"/>
        <v>162</v>
      </c>
      <c r="AW25" s="21">
        <f t="shared" si="7"/>
        <v>170</v>
      </c>
      <c r="AX25" s="21">
        <f t="shared" si="7"/>
        <v>147</v>
      </c>
      <c r="AY25" s="21">
        <f t="shared" si="7"/>
        <v>187</v>
      </c>
      <c r="AZ25" s="21">
        <f t="shared" si="7"/>
        <v>199</v>
      </c>
      <c r="BA25" s="21">
        <f t="shared" si="7"/>
        <v>159</v>
      </c>
      <c r="BB25" s="21">
        <f t="shared" si="7"/>
        <v>169</v>
      </c>
      <c r="BC25" s="21">
        <f t="shared" si="7"/>
        <v>169</v>
      </c>
      <c r="BD25" s="21">
        <f t="shared" si="7"/>
        <v>176</v>
      </c>
      <c r="BE25" s="21">
        <f t="shared" si="7"/>
        <v>206</v>
      </c>
      <c r="BF25" s="21">
        <f t="shared" si="7"/>
        <v>152</v>
      </c>
      <c r="BG25" s="21">
        <f t="shared" si="7"/>
        <v>170</v>
      </c>
      <c r="BH25" s="21">
        <f t="shared" si="7"/>
        <v>178</v>
      </c>
      <c r="BI25" s="21">
        <f t="shared" si="7"/>
        <v>181</v>
      </c>
      <c r="BJ25" s="21">
        <f t="shared" si="7"/>
        <v>174</v>
      </c>
      <c r="BK25" s="21">
        <f t="shared" si="7"/>
        <v>192</v>
      </c>
      <c r="BL25" s="21">
        <f t="shared" si="7"/>
        <v>187</v>
      </c>
      <c r="BM25" s="21">
        <f t="shared" si="7"/>
        <v>198</v>
      </c>
    </row>
    <row r="26" spans="1:65" s="14" customFormat="1" ht="15">
      <c r="A26" s="14" t="s">
        <v>235</v>
      </c>
      <c r="B26" s="22">
        <f>ROUND((1/RAW!B9)*0.155092592592593,0)</f>
        <v>100</v>
      </c>
      <c r="C26" s="22">
        <f>ROUND((1/RAW!C9)*0.155092592592593,0)</f>
        <v>72</v>
      </c>
      <c r="D26" s="22">
        <f>ROUND((1/RAW!D9)*0.155092592592593,0)</f>
        <v>72</v>
      </c>
      <c r="E26" s="22">
        <f>ROUND((1/RAW!E9)*0.155092592592593,0)</f>
        <v>97</v>
      </c>
      <c r="F26" s="22">
        <f>ROUND((1/RAW!F9)*0.155092592592593,0)</f>
        <v>100</v>
      </c>
      <c r="G26" s="22">
        <f>ROUND((1/RAW!G9)*0.155092592592593,0)</f>
        <v>80</v>
      </c>
      <c r="H26" s="22">
        <f>ROUND((1/RAW!H9)*0.155092592592593,0)</f>
        <v>84</v>
      </c>
      <c r="I26" s="22">
        <f>ROUND((1/RAW!I9)*0.155092592592593,0)</f>
        <v>115</v>
      </c>
      <c r="J26" s="22">
        <f>ROUND((1/RAW!J9)*0.155092592592593,0)</f>
        <v>122</v>
      </c>
      <c r="K26" s="22">
        <f>ROUND((1/RAW!K9)*0.155092592592593,0)</f>
        <v>100</v>
      </c>
      <c r="L26" s="22">
        <f>ROUND((1/RAW!L9)*0.155092592592593,0)</f>
        <v>107</v>
      </c>
      <c r="M26" s="22">
        <f>ROUND((1/RAW!M9)*0.155092592592593,0)</f>
        <v>116</v>
      </c>
      <c r="N26" s="22">
        <f>ROUND((1/RAW!N9)*0.155092592592593,0)</f>
        <v>128</v>
      </c>
      <c r="O26" s="22">
        <f>ROUND((1/RAW!O9)*0.155092592592593,0)</f>
        <v>119</v>
      </c>
      <c r="P26" s="22">
        <f>ROUND((1/RAW!P9)*0.155092592592593,0)</f>
        <v>143</v>
      </c>
      <c r="Q26" s="22">
        <f>ROUND((1/RAW!Q9)*0.155092592592593,0)</f>
        <v>146</v>
      </c>
      <c r="R26" s="22">
        <f>ROUND((1/RAW!R9)*0.155092592592593,0)</f>
        <v>149</v>
      </c>
      <c r="S26" s="22">
        <f>ROUND((1/RAW!S9)*0.155092592592593,0)</f>
        <v>154</v>
      </c>
      <c r="T26" s="22">
        <f>ROUND((1/RAW!T9)*0.155092592592593,0)</f>
        <v>160</v>
      </c>
      <c r="U26" s="22">
        <f>ROUND((1/RAW!U9)*0.155092592592593,0)</f>
        <v>163</v>
      </c>
      <c r="V26" s="22">
        <f>ROUND((1/RAW!V9)*0.155092592592593,0)</f>
        <v>172</v>
      </c>
      <c r="W26" s="22">
        <f>ROUND((1/RAW!W9)*0.155092592592593,0)</f>
        <v>49</v>
      </c>
      <c r="X26" s="22">
        <f>ROUND((1/RAW!X9)*0.155092592592593,0)</f>
        <v>53</v>
      </c>
      <c r="Y26" s="22">
        <f>ROUND((1/RAW!Y9)*0.155092592592593,0)</f>
        <v>55</v>
      </c>
      <c r="Z26" s="22">
        <f>ROUND((1/RAW!Z9)*0.155092592592593,0)</f>
        <v>59</v>
      </c>
      <c r="AA26" s="22">
        <f>ROUND((1/RAW!AA9)*0.155092592592593,0)</f>
        <v>64</v>
      </c>
      <c r="AB26" s="22">
        <f>ROUND((1/RAW!AB9)*0.155092592592593,0)</f>
        <v>71</v>
      </c>
      <c r="AC26" s="22">
        <f>ROUND((1/RAW!AC9)*0.155092592592593,0)</f>
        <v>58</v>
      </c>
      <c r="AD26" s="22">
        <f>ROUND((1/RAW!AD9)*0.155092592592593,0)</f>
        <v>60</v>
      </c>
      <c r="AE26" s="22">
        <f>ROUND((1/RAW!AE9)*0.155092592592593,0)</f>
        <v>67</v>
      </c>
      <c r="AF26" s="22">
        <f>ROUND((1/RAW!AF9)*0.155092592592593,0)</f>
        <v>76</v>
      </c>
      <c r="AG26" s="22">
        <f>ROUND((1/RAW!AG9)*0.155092592592593,0)</f>
        <v>62</v>
      </c>
      <c r="AH26" s="22">
        <f>ROUND((1/RAW!AH9)*0.155092592592593,0)</f>
        <v>68</v>
      </c>
      <c r="AI26" s="22">
        <f>ROUND((1/RAW!AI9)*0.155092592592593,0)</f>
        <v>72</v>
      </c>
      <c r="AJ26" s="22">
        <f>ROUND((1/RAW!AJ9)*0.155092592592593,0)</f>
        <v>101</v>
      </c>
      <c r="AK26" s="22">
        <f>ROUND((1/RAW!AK9)*0.155092592592593,0)</f>
        <v>118</v>
      </c>
      <c r="AL26" s="22">
        <f>ROUND((1/RAW!AL9)*0.155092592592593,0)</f>
        <v>88</v>
      </c>
      <c r="AM26" s="22">
        <f>ROUND((1/RAW!AM9)*0.155092592592593,0)</f>
        <v>91</v>
      </c>
      <c r="AN26" s="22">
        <f>ROUND((1/RAW!AN9)*0.155092592592593,0)</f>
        <v>94</v>
      </c>
      <c r="AO26" s="22">
        <f>ROUND((1/RAW!AO9)*0.155092592592593,0)</f>
        <v>96</v>
      </c>
      <c r="AP26" s="22">
        <f>ROUND((1/RAW!AP9)*0.155092592592593,0)</f>
        <v>107</v>
      </c>
      <c r="AQ26" s="22">
        <f>ROUND((1/RAW!AQ9)*0.155092592592593,0)</f>
        <v>98</v>
      </c>
      <c r="AR26" s="22">
        <f>ROUND((1/RAW!AR9)*0.155092592592593,0)</f>
        <v>101</v>
      </c>
      <c r="AS26" s="22">
        <f>ROUND((1/RAW!AS9)*0.155092592592593,0)</f>
        <v>103</v>
      </c>
      <c r="AT26" s="22">
        <f>ROUND((1/RAW!AT9)*0.155092592592593,0)</f>
        <v>106</v>
      </c>
      <c r="AU26" s="22">
        <f>ROUND((1/RAW!AU9)*0.155092592592593,0)</f>
        <v>135</v>
      </c>
      <c r="AV26" s="22">
        <f>ROUND((1/RAW!AV9)*0.155092592592593,0)</f>
        <v>140</v>
      </c>
      <c r="AW26" s="22">
        <f>ROUND((1/RAW!AW9)*0.155092592592593,0)</f>
        <v>140</v>
      </c>
      <c r="AX26" s="22">
        <f>ROUND((1/RAW!AX9)*0.155092592592593,0)</f>
        <v>96</v>
      </c>
      <c r="AY26" s="22">
        <f>ROUND((1/RAW!AY9)*0.155092592592593,0)</f>
        <v>151</v>
      </c>
      <c r="AZ26" s="22">
        <f>ROUND((1/RAW!AZ9)*0.155092592592593,0)</f>
        <v>156</v>
      </c>
      <c r="BA26" s="22">
        <f>ROUND((1/RAW!BA9)*0.155092592592593,0)</f>
        <v>179</v>
      </c>
      <c r="BB26" s="22">
        <f>ROUND((1/RAW!BB9)*0.155092592592593,0)</f>
        <v>191</v>
      </c>
      <c r="BC26" s="22">
        <f>ROUND((1/RAW!BC9)*0.155092592592593,0)</f>
        <v>191</v>
      </c>
      <c r="BD26" s="22">
        <f>ROUND((1/RAW!BD9)*0.155092592592593,0)</f>
        <v>197</v>
      </c>
      <c r="BE26" s="22">
        <f>ROUND((1/RAW!BE9)*0.155092592592593,0)</f>
        <v>213</v>
      </c>
      <c r="BF26" s="22">
        <f>ROUND((1/RAW!BF9)*0.155092592592593,0)</f>
        <v>172</v>
      </c>
      <c r="BG26" s="22">
        <f>ROUND((1/RAW!BG9)*0.155092592592593,0)</f>
        <v>189</v>
      </c>
      <c r="BH26" s="22">
        <f>ROUND((1/RAW!BH9)*0.155092592592593,0)</f>
        <v>191</v>
      </c>
      <c r="BI26" s="22">
        <f>ROUND((1/RAW!BI9)*0.155092592592593,0)</f>
        <v>203</v>
      </c>
      <c r="BJ26" s="22">
        <f>ROUND((1/RAW!BJ9)*0.155092592592593,0)</f>
        <v>253</v>
      </c>
      <c r="BK26" s="22">
        <f>ROUND((1/RAW!BK9)*0.155092592592593,0)</f>
        <v>206</v>
      </c>
      <c r="BL26" s="22">
        <f>ROUND((1/RAW!BL9)*0.155092592592593,0)</f>
        <v>268</v>
      </c>
      <c r="BM26" s="22">
        <f>ROUND((1/RAW!BM9)*0.155092592592593,0)</f>
        <v>279</v>
      </c>
    </row>
    <row r="27" spans="1:65" s="14" customFormat="1" ht="15">
      <c r="A27" s="14" t="s">
        <v>236</v>
      </c>
      <c r="B27" s="22">
        <f>ROUND((1/RAW!B10)*0.172453703703704,0)</f>
        <v>100</v>
      </c>
      <c r="C27" s="22">
        <f>ROUND((1/RAW!C10)*0.172453703703704,0)</f>
        <v>115</v>
      </c>
      <c r="D27" s="22">
        <f>ROUND((1/RAW!D10)*0.172453703703704,0)</f>
        <v>119</v>
      </c>
      <c r="E27" s="22">
        <f>ROUND((1/RAW!E10)*0.172453703703704,0)</f>
        <v>114</v>
      </c>
      <c r="F27" s="22">
        <f>ROUND((1/RAW!F10)*0.172453703703704,0)</f>
        <v>116</v>
      </c>
      <c r="G27" s="22">
        <f>ROUND((1/RAW!G10)*0.172453703703704,0)</f>
        <v>137</v>
      </c>
      <c r="H27" s="22">
        <f>ROUND((1/RAW!H10)*0.172453703703704,0)</f>
        <v>142</v>
      </c>
      <c r="I27" s="22">
        <f>ROUND((1/RAW!I10)*0.172453703703704,0)</f>
        <v>112</v>
      </c>
      <c r="J27" s="22">
        <f>ROUND((1/RAW!J10)*0.172453703703704,0)</f>
        <v>115</v>
      </c>
      <c r="K27" s="22">
        <f>ROUND((1/RAW!K10)*0.172453703703704,0)</f>
        <v>130</v>
      </c>
      <c r="L27" s="22">
        <f>ROUND((1/RAW!L10)*0.172453703703704,0)</f>
        <v>134</v>
      </c>
      <c r="M27" s="22">
        <f>ROUND((1/RAW!M10)*0.172453703703704,0)</f>
        <v>121</v>
      </c>
      <c r="N27" s="22">
        <f>ROUND((1/RAW!N10)*0.172453703703704,0)</f>
        <v>117</v>
      </c>
      <c r="O27" s="22">
        <f>ROUND((1/RAW!O10)*0.172453703703704,0)</f>
        <v>128</v>
      </c>
      <c r="P27" s="22">
        <f>ROUND((1/RAW!P10)*0.172453703703704,0)</f>
        <v>148</v>
      </c>
      <c r="Q27" s="22">
        <f>ROUND((1/RAW!Q10)*0.172453703703704,0)</f>
        <v>149</v>
      </c>
      <c r="R27" s="22">
        <f>ROUND((1/RAW!R10)*0.172453703703704,0)</f>
        <v>157</v>
      </c>
      <c r="S27" s="22">
        <f>ROUND((1/RAW!S10)*0.172453703703704,0)</f>
        <v>131</v>
      </c>
      <c r="T27" s="22">
        <f>ROUND((1/RAW!T10)*0.172453703703704,0)</f>
        <v>137</v>
      </c>
      <c r="U27" s="22">
        <f>ROUND((1/RAW!U10)*0.172453703703704,0)</f>
        <v>146</v>
      </c>
      <c r="V27" s="22">
        <f>ROUND((1/RAW!V10)*0.172453703703704,0)</f>
        <v>159</v>
      </c>
      <c r="W27" s="22">
        <f>ROUND((1/RAW!W10)*0.172453703703704,0)</f>
        <v>91</v>
      </c>
      <c r="X27" s="22">
        <f>ROUND((1/RAW!X10)*0.172453703703704,0)</f>
        <v>103</v>
      </c>
      <c r="Y27" s="22">
        <f>ROUND((1/RAW!Y10)*0.172453703703704,0)</f>
        <v>104</v>
      </c>
      <c r="Z27" s="22">
        <f>ROUND((1/RAW!Z10)*0.172453703703704,0)</f>
        <v>110</v>
      </c>
      <c r="AA27" s="22">
        <f>ROUND((1/RAW!AA10)*0.172453703703704,0)</f>
        <v>126</v>
      </c>
      <c r="AB27" s="22">
        <f>ROUND((1/RAW!AB10)*0.172453703703704,0)</f>
        <v>138</v>
      </c>
      <c r="AC27" s="22">
        <f>ROUND((1/RAW!AC10)*0.172453703703704,0)</f>
        <v>113</v>
      </c>
      <c r="AD27" s="22">
        <f>ROUND((1/RAW!AD10)*0.172453703703704,0)</f>
        <v>116</v>
      </c>
      <c r="AE27" s="22">
        <f>ROUND((1/RAW!AE10)*0.172453703703704,0)</f>
        <v>145</v>
      </c>
      <c r="AF27" s="22">
        <f>ROUND((1/RAW!AF10)*0.172453703703704,0)</f>
        <v>162</v>
      </c>
      <c r="AG27" s="22">
        <f>ROUND((1/RAW!AG10)*0.172453703703704,0)</f>
        <v>125</v>
      </c>
      <c r="AH27" s="22">
        <f>ROUND((1/RAW!AH10)*0.172453703703704,0)</f>
        <v>137</v>
      </c>
      <c r="AI27" s="22">
        <f>ROUND((1/RAW!AI10)*0.172453703703704,0)</f>
        <v>151</v>
      </c>
      <c r="AJ27" s="22">
        <f>ROUND((1/RAW!AJ10)*0.172453703703704,0)</f>
        <v>124</v>
      </c>
      <c r="AK27" s="22">
        <f>ROUND((1/RAW!AK10)*0.172453703703704,0)</f>
        <v>143</v>
      </c>
      <c r="AL27" s="22">
        <f>ROUND((1/RAW!AL10)*0.172453703703704,0)</f>
        <v>125</v>
      </c>
      <c r="AM27" s="22">
        <f>ROUND((1/RAW!AM10)*0.172453703703704,0)</f>
        <v>128</v>
      </c>
      <c r="AN27" s="22">
        <f>ROUND((1/RAW!AN10)*0.172453703703704,0)</f>
        <v>133</v>
      </c>
      <c r="AO27" s="22">
        <f>ROUND((1/RAW!AO10)*0.172453703703704,0)</f>
        <v>138</v>
      </c>
      <c r="AP27" s="22">
        <f>ROUND((1/RAW!AP10)*0.172453703703704,0)</f>
        <v>171</v>
      </c>
      <c r="AQ27" s="22">
        <f>ROUND((1/RAW!AQ10)*0.172453703703704,0)</f>
        <v>141</v>
      </c>
      <c r="AR27" s="22">
        <f>ROUND((1/RAW!AR10)*0.172453703703704,0)</f>
        <v>145</v>
      </c>
      <c r="AS27" s="22">
        <f>ROUND((1/RAW!AS10)*0.172453703703704,0)</f>
        <v>148</v>
      </c>
      <c r="AT27" s="22">
        <f>ROUND((1/RAW!AT10)*0.172453703703704,0)</f>
        <v>151</v>
      </c>
      <c r="AU27" s="22">
        <f>ROUND((1/RAW!AU10)*0.172453703703704,0)</f>
        <v>171</v>
      </c>
      <c r="AV27" s="22">
        <f>ROUND((1/RAW!AV10)*0.172453703703704,0)</f>
        <v>171</v>
      </c>
      <c r="AW27" s="22">
        <f>ROUND((1/RAW!AW10)*0.172453703703704,0)</f>
        <v>191</v>
      </c>
      <c r="AX27" s="22">
        <f>ROUND((1/RAW!AX10)*0.172453703703704,0)</f>
        <v>154</v>
      </c>
      <c r="AY27" s="22">
        <f>ROUND((1/RAW!AY10)*0.172453703703704,0)</f>
        <v>207</v>
      </c>
      <c r="AZ27" s="22">
        <f>ROUND((1/RAW!AZ10)*0.172453703703704,0)</f>
        <v>216</v>
      </c>
      <c r="BA27" s="22">
        <f>ROUND((1/RAW!BA10)*0.172453703703704,0)</f>
        <v>171</v>
      </c>
      <c r="BB27" s="22">
        <f>ROUND((1/RAW!BB10)*0.172453703703704,0)</f>
        <v>182</v>
      </c>
      <c r="BC27" s="22">
        <f>ROUND((1/RAW!BC10)*0.172453703703704,0)</f>
        <v>180</v>
      </c>
      <c r="BD27" s="22">
        <f>ROUND((1/RAW!BD10)*0.172453703703704,0)</f>
        <v>207</v>
      </c>
      <c r="BE27" s="22">
        <f>ROUND((1/RAW!BE10)*0.172453703703704,0)</f>
        <v>229</v>
      </c>
      <c r="BF27" s="22">
        <f>ROUND((1/RAW!BF10)*0.172453703703704,0)</f>
        <v>162</v>
      </c>
      <c r="BG27" s="22">
        <f>ROUND((1/RAW!BG10)*0.172453703703704,0)</f>
        <v>175</v>
      </c>
      <c r="BH27" s="22">
        <f>ROUND((1/RAW!BH10)*0.172453703703704,0)</f>
        <v>201</v>
      </c>
      <c r="BI27" s="22">
        <f>ROUND((1/RAW!BI10)*0.172453703703704,0)</f>
        <v>204</v>
      </c>
      <c r="BJ27" s="22">
        <f>ROUND((1/RAW!BJ10)*0.172453703703704,0)</f>
        <v>191</v>
      </c>
      <c r="BK27" s="22">
        <f>ROUND((1/RAW!BK10)*0.172453703703704,0)</f>
        <v>213</v>
      </c>
      <c r="BL27" s="22">
        <f>ROUND((1/RAW!BL10)*0.172453703703704,0)</f>
        <v>204</v>
      </c>
      <c r="BM27" s="22">
        <f>ROUND((1/RAW!BM10)*0.172453703703704,0)</f>
        <v>207</v>
      </c>
    </row>
    <row r="28" spans="1:65" s="14" customFormat="1" ht="15">
      <c r="A28" s="14" t="s">
        <v>237</v>
      </c>
      <c r="B28" s="22">
        <f>ROUND((1/RAW!B11)*0.0810185185185185,0)</f>
        <v>100</v>
      </c>
      <c r="C28" s="22">
        <f>ROUND((1/RAW!C11)*0.0810185185185185,0)</f>
        <v>125</v>
      </c>
      <c r="D28" s="22">
        <f>ROUND((1/RAW!D11)*0.0810185185185185,0)</f>
        <v>125</v>
      </c>
      <c r="E28" s="22">
        <f>ROUND((1/RAW!E11)*0.0810185185185185,0)</f>
        <v>117</v>
      </c>
      <c r="F28" s="22">
        <f>ROUND((1/RAW!F11)*0.0810185185185185,0)</f>
        <v>119</v>
      </c>
      <c r="G28" s="22">
        <f>ROUND((1/RAW!G11)*0.0810185185185185,0)</f>
        <v>146</v>
      </c>
      <c r="H28" s="22">
        <f>ROUND((1/RAW!H11)*0.0810185185185185,0)</f>
        <v>149</v>
      </c>
      <c r="I28" s="22">
        <f>ROUND((1/RAW!I11)*0.0810185185185185,0)</f>
        <v>113</v>
      </c>
      <c r="J28" s="22">
        <f>ROUND((1/RAW!J11)*0.0810185185185185,0)</f>
        <v>117</v>
      </c>
      <c r="K28" s="22">
        <f>ROUND((1/RAW!K11)*0.0810185185185185,0)</f>
        <v>130</v>
      </c>
      <c r="L28" s="22">
        <f>ROUND((1/RAW!L11)*0.0810185185185185,0)</f>
        <v>135</v>
      </c>
      <c r="M28" s="22">
        <f>ROUND((1/RAW!M11)*0.0810185185185185,0)</f>
        <v>119</v>
      </c>
      <c r="N28" s="22">
        <f>ROUND((1/RAW!N11)*0.0810185185185185,0)</f>
        <v>117</v>
      </c>
      <c r="O28" s="22">
        <f>ROUND((1/RAW!O11)*0.0810185185185185,0)</f>
        <v>127</v>
      </c>
      <c r="P28" s="22">
        <f>ROUND((1/RAW!P11)*0.0810185185185185,0)</f>
        <v>149</v>
      </c>
      <c r="Q28" s="22">
        <f>ROUND((1/RAW!Q11)*0.0810185185185185,0)</f>
        <v>156</v>
      </c>
      <c r="R28" s="22">
        <f>ROUND((1/RAW!R11)*0.0810185185185185,0)</f>
        <v>163</v>
      </c>
      <c r="S28" s="22">
        <f>ROUND((1/RAW!S11)*0.0810185185185185,0)</f>
        <v>132</v>
      </c>
      <c r="T28" s="22">
        <f>ROUND((1/RAW!T11)*0.0810185185185185,0)</f>
        <v>140</v>
      </c>
      <c r="U28" s="22">
        <f>ROUND((1/RAW!U11)*0.0810185185185185,0)</f>
        <v>149</v>
      </c>
      <c r="V28" s="22">
        <f>ROUND((1/RAW!V11)*0.0810185185185185,0)</f>
        <v>159</v>
      </c>
      <c r="W28" s="22">
        <f>ROUND((1/RAW!W11)*0.0810185185185185,0)</f>
        <v>103</v>
      </c>
      <c r="X28" s="22">
        <f>ROUND((1/RAW!X11)*0.0810185185185185,0)</f>
        <v>113</v>
      </c>
      <c r="Y28" s="22">
        <f>ROUND((1/RAW!Y11)*0.0810185185185185,0)</f>
        <v>115</v>
      </c>
      <c r="Z28" s="22">
        <f>ROUND((1/RAW!Z11)*0.0810185185185185,0)</f>
        <v>123</v>
      </c>
      <c r="AA28" s="22">
        <f>ROUND((1/RAW!AA11)*0.0810185185185185,0)</f>
        <v>135</v>
      </c>
      <c r="AB28" s="22">
        <f>ROUND((1/RAW!AB11)*0.0810185185185185,0)</f>
        <v>149</v>
      </c>
      <c r="AC28" s="22">
        <f>ROUND((1/RAW!AC11)*0.0810185185185185,0)</f>
        <v>115</v>
      </c>
      <c r="AD28" s="22">
        <f>ROUND((1/RAW!AD11)*0.0810185185185185,0)</f>
        <v>119</v>
      </c>
      <c r="AE28" s="22">
        <f>ROUND((1/RAW!AE11)*0.0810185185185185,0)</f>
        <v>143</v>
      </c>
      <c r="AF28" s="22">
        <f>ROUND((1/RAW!AF11)*0.0810185185185185,0)</f>
        <v>163</v>
      </c>
      <c r="AG28" s="22">
        <f>ROUND((1/RAW!AG11)*0.0810185185185185,0)</f>
        <v>127</v>
      </c>
      <c r="AH28" s="22">
        <f>ROUND((1/RAW!AH11)*0.0810185185185185,0)</f>
        <v>137</v>
      </c>
      <c r="AI28" s="22">
        <f>ROUND((1/RAW!AI11)*0.0810185185185185,0)</f>
        <v>152</v>
      </c>
      <c r="AJ28" s="22">
        <f>ROUND((1/RAW!AJ11)*0.0810185185185185,0)</f>
        <v>121</v>
      </c>
      <c r="AK28" s="22">
        <f>ROUND((1/RAW!AK11)*0.0810185185185185,0)</f>
        <v>143</v>
      </c>
      <c r="AL28" s="22">
        <f>ROUND((1/RAW!AL11)*0.0810185185185185,0)</f>
        <v>127</v>
      </c>
      <c r="AM28" s="22">
        <f>ROUND((1/RAW!AM11)*0.0810185185185185,0)</f>
        <v>132</v>
      </c>
      <c r="AN28" s="22">
        <f>ROUND((1/RAW!AN11)*0.0810185185185185,0)</f>
        <v>137</v>
      </c>
      <c r="AO28" s="22">
        <f>ROUND((1/RAW!AO11)*0.0810185185185185,0)</f>
        <v>143</v>
      </c>
      <c r="AP28" s="22">
        <f>ROUND((1/RAW!AP11)*0.0810185185185185,0)</f>
        <v>171</v>
      </c>
      <c r="AQ28" s="22">
        <f>ROUND((1/RAW!AQ11)*0.0810185185185185,0)</f>
        <v>149</v>
      </c>
      <c r="AR28" s="22">
        <f>ROUND((1/RAW!AR11)*0.0810185185185185,0)</f>
        <v>152</v>
      </c>
      <c r="AS28" s="22">
        <f>ROUND((1/RAW!AS11)*0.0810185185185185,0)</f>
        <v>159</v>
      </c>
      <c r="AT28" s="22">
        <f>ROUND((1/RAW!AT11)*0.0810185185185185,0)</f>
        <v>163</v>
      </c>
      <c r="AU28" s="22">
        <f>ROUND((1/RAW!AU11)*0.0810185185185185,0)</f>
        <v>167</v>
      </c>
      <c r="AV28" s="22">
        <f>ROUND((1/RAW!AV11)*0.0810185185185185,0)</f>
        <v>171</v>
      </c>
      <c r="AW28" s="22">
        <f>ROUND((1/RAW!AW11)*0.0810185185185185,0)</f>
        <v>179</v>
      </c>
      <c r="AX28" s="22">
        <f>ROUND((1/RAW!AX11)*0.0810185185185185,0)</f>
        <v>152</v>
      </c>
      <c r="AY28" s="22">
        <f>ROUND((1/RAW!AY11)*0.0810185185185185,0)</f>
        <v>194</v>
      </c>
      <c r="AZ28" s="22">
        <f>ROUND((1/RAW!AZ11)*0.0810185185185185,0)</f>
        <v>206</v>
      </c>
      <c r="BA28" s="22">
        <f>ROUND((1/RAW!BA11)*0.0810185185185185,0)</f>
        <v>184</v>
      </c>
      <c r="BB28" s="22">
        <f>ROUND((1/RAW!BB11)*0.0810185185185185,0)</f>
        <v>189</v>
      </c>
      <c r="BC28" s="22">
        <f>ROUND((1/RAW!BC11)*0.0810185185185185,0)</f>
        <v>189</v>
      </c>
      <c r="BD28" s="22">
        <f>ROUND((1/RAW!BD11)*0.0810185185185185,0)</f>
        <v>189</v>
      </c>
      <c r="BE28" s="22">
        <f>ROUND((1/RAW!BE11)*0.0810185185185185,0)</f>
        <v>219</v>
      </c>
      <c r="BF28" s="22">
        <f>ROUND((1/RAW!BF11)*0.0810185185185185,0)</f>
        <v>163</v>
      </c>
      <c r="BG28" s="22">
        <f>ROUND((1/RAW!BG11)*0.0810185185185185,0)</f>
        <v>184</v>
      </c>
      <c r="BH28" s="22">
        <f>ROUND((1/RAW!BH11)*0.0810185185185185,0)</f>
        <v>189</v>
      </c>
      <c r="BI28" s="22">
        <f>ROUND((1/RAW!BI11)*0.0810185185185185,0)</f>
        <v>200</v>
      </c>
      <c r="BJ28" s="22">
        <f>ROUND((1/RAW!BJ11)*0.0810185185185185,0)</f>
        <v>194</v>
      </c>
      <c r="BK28" s="22">
        <f>ROUND((1/RAW!BK11)*0.0810185185185185,0)</f>
        <v>206</v>
      </c>
      <c r="BL28" s="22">
        <f>ROUND((1/RAW!BL11)*0.0810185185185185,0)</f>
        <v>212</v>
      </c>
      <c r="BM28" s="22">
        <f>ROUND((1/RAW!BM11)*0.0810185185185185,0)</f>
        <v>212</v>
      </c>
    </row>
    <row r="29" spans="1:65" s="16" customFormat="1" ht="18.75">
      <c r="A29" s="16" t="s">
        <v>238</v>
      </c>
      <c r="B29" s="17">
        <f aca="true" t="shared" si="8" ref="B29:AL29">ROUND(AVERAGE(B26:B28),0)</f>
        <v>100</v>
      </c>
      <c r="C29" s="17">
        <f t="shared" si="8"/>
        <v>104</v>
      </c>
      <c r="D29" s="17">
        <f t="shared" si="8"/>
        <v>105</v>
      </c>
      <c r="E29" s="17">
        <f t="shared" si="8"/>
        <v>109</v>
      </c>
      <c r="F29" s="17">
        <f t="shared" si="8"/>
        <v>112</v>
      </c>
      <c r="G29" s="17">
        <f t="shared" si="8"/>
        <v>121</v>
      </c>
      <c r="H29" s="17">
        <f t="shared" si="8"/>
        <v>125</v>
      </c>
      <c r="I29" s="17">
        <f t="shared" si="8"/>
        <v>113</v>
      </c>
      <c r="J29" s="17">
        <f t="shared" si="8"/>
        <v>118</v>
      </c>
      <c r="K29" s="17">
        <f t="shared" si="8"/>
        <v>120</v>
      </c>
      <c r="L29" s="17">
        <f t="shared" si="8"/>
        <v>125</v>
      </c>
      <c r="M29" s="17">
        <f t="shared" si="8"/>
        <v>119</v>
      </c>
      <c r="N29" s="17">
        <f t="shared" si="8"/>
        <v>121</v>
      </c>
      <c r="O29" s="17">
        <f t="shared" si="8"/>
        <v>125</v>
      </c>
      <c r="P29" s="17">
        <f t="shared" si="8"/>
        <v>147</v>
      </c>
      <c r="Q29" s="17">
        <f t="shared" si="8"/>
        <v>150</v>
      </c>
      <c r="R29" s="17">
        <f t="shared" si="8"/>
        <v>156</v>
      </c>
      <c r="S29" s="17">
        <f t="shared" si="8"/>
        <v>139</v>
      </c>
      <c r="T29" s="17">
        <f t="shared" si="8"/>
        <v>146</v>
      </c>
      <c r="U29" s="17">
        <f t="shared" si="8"/>
        <v>153</v>
      </c>
      <c r="V29" s="17">
        <f t="shared" si="8"/>
        <v>163</v>
      </c>
      <c r="W29" s="17">
        <f t="shared" si="8"/>
        <v>81</v>
      </c>
      <c r="X29" s="17">
        <f t="shared" si="8"/>
        <v>90</v>
      </c>
      <c r="Y29" s="17">
        <f t="shared" si="8"/>
        <v>91</v>
      </c>
      <c r="Z29" s="17">
        <f t="shared" si="8"/>
        <v>97</v>
      </c>
      <c r="AA29" s="17">
        <f t="shared" si="8"/>
        <v>108</v>
      </c>
      <c r="AB29" s="17">
        <f t="shared" si="8"/>
        <v>119</v>
      </c>
      <c r="AC29" s="17">
        <f t="shared" si="8"/>
        <v>95</v>
      </c>
      <c r="AD29" s="17">
        <f t="shared" si="8"/>
        <v>98</v>
      </c>
      <c r="AE29" s="17">
        <f>ROUND(AVERAGE(AE26:AE28),0)</f>
        <v>118</v>
      </c>
      <c r="AF29" s="17">
        <f>ROUND(AVERAGE(AF26:AF28),0)</f>
        <v>134</v>
      </c>
      <c r="AG29" s="17">
        <f>ROUND(AVERAGE(AG26:AG28),0)</f>
        <v>105</v>
      </c>
      <c r="AH29" s="17">
        <f>ROUND(AVERAGE(AH26:AH28),0)</f>
        <v>114</v>
      </c>
      <c r="AI29" s="17">
        <f>ROUND(AVERAGE(AI26:AI28),0)</f>
        <v>125</v>
      </c>
      <c r="AJ29" s="17">
        <f t="shared" si="8"/>
        <v>115</v>
      </c>
      <c r="AK29" s="17">
        <f t="shared" si="8"/>
        <v>135</v>
      </c>
      <c r="AL29" s="17">
        <f t="shared" si="8"/>
        <v>113</v>
      </c>
      <c r="AM29" s="17">
        <f aca="true" t="shared" si="9" ref="AM29:BM29">ROUND(AVERAGE(AM26:AM28),0)</f>
        <v>117</v>
      </c>
      <c r="AN29" s="17">
        <f t="shared" si="9"/>
        <v>121</v>
      </c>
      <c r="AO29" s="17">
        <f t="shared" si="9"/>
        <v>126</v>
      </c>
      <c r="AP29" s="17">
        <f t="shared" si="9"/>
        <v>150</v>
      </c>
      <c r="AQ29" s="17">
        <f t="shared" si="9"/>
        <v>129</v>
      </c>
      <c r="AR29" s="17">
        <f t="shared" si="9"/>
        <v>133</v>
      </c>
      <c r="AS29" s="17">
        <f t="shared" si="9"/>
        <v>137</v>
      </c>
      <c r="AT29" s="17">
        <f t="shared" si="9"/>
        <v>140</v>
      </c>
      <c r="AU29" s="17">
        <f t="shared" si="9"/>
        <v>158</v>
      </c>
      <c r="AV29" s="17">
        <f t="shared" si="9"/>
        <v>161</v>
      </c>
      <c r="AW29" s="17">
        <f t="shared" si="9"/>
        <v>170</v>
      </c>
      <c r="AX29" s="17">
        <f t="shared" si="9"/>
        <v>134</v>
      </c>
      <c r="AY29" s="17">
        <f t="shared" si="9"/>
        <v>184</v>
      </c>
      <c r="AZ29" s="17">
        <f t="shared" si="9"/>
        <v>193</v>
      </c>
      <c r="BA29" s="17">
        <f t="shared" si="9"/>
        <v>178</v>
      </c>
      <c r="BB29" s="17">
        <f t="shared" si="9"/>
        <v>187</v>
      </c>
      <c r="BC29" s="17">
        <f t="shared" si="9"/>
        <v>187</v>
      </c>
      <c r="BD29" s="17">
        <f t="shared" si="9"/>
        <v>198</v>
      </c>
      <c r="BE29" s="17">
        <f t="shared" si="9"/>
        <v>220</v>
      </c>
      <c r="BF29" s="17">
        <f t="shared" si="9"/>
        <v>166</v>
      </c>
      <c r="BG29" s="17">
        <f t="shared" si="9"/>
        <v>183</v>
      </c>
      <c r="BH29" s="17">
        <f t="shared" si="9"/>
        <v>194</v>
      </c>
      <c r="BI29" s="17">
        <f t="shared" si="9"/>
        <v>202</v>
      </c>
      <c r="BJ29" s="17">
        <f t="shared" si="9"/>
        <v>213</v>
      </c>
      <c r="BK29" s="17">
        <f t="shared" si="9"/>
        <v>208</v>
      </c>
      <c r="BL29" s="17">
        <f t="shared" si="9"/>
        <v>228</v>
      </c>
      <c r="BM29" s="17">
        <f t="shared" si="9"/>
        <v>233</v>
      </c>
    </row>
    <row r="30" spans="1:65" s="20" customFormat="1" ht="18.75">
      <c r="A30" s="20" t="s">
        <v>239</v>
      </c>
      <c r="B30" s="23">
        <f>ROUND((1/RAW!B34)*0.554398148148148,0)</f>
        <v>100</v>
      </c>
      <c r="C30" s="23">
        <f>ROUND((1/RAW!C34)*0.554398148148148,0)</f>
        <v>85</v>
      </c>
      <c r="D30" s="23">
        <f>ROUND((1/RAW!D34)*0.554398148148148,0)</f>
        <v>86</v>
      </c>
      <c r="E30" s="23">
        <f>ROUND((1/RAW!E34)*0.554398148148148,0)</f>
        <v>93</v>
      </c>
      <c r="F30" s="23">
        <f>ROUND((1/RAW!F34)*0.554398148148148,0)</f>
        <v>100</v>
      </c>
      <c r="G30" s="23">
        <f>ROUND((1/RAW!G34)*0.554398148148148,0)</f>
        <v>91</v>
      </c>
      <c r="H30" s="23">
        <f>ROUND((1/RAW!H34)*0.554398148148148,0)</f>
        <v>95</v>
      </c>
      <c r="I30" s="23">
        <f>ROUND((1/RAW!I34)*0.554398148148148,0)</f>
        <v>114</v>
      </c>
      <c r="J30" s="23">
        <f>ROUND((1/RAW!J34)*0.554398148148148,0)</f>
        <v>115</v>
      </c>
      <c r="K30" s="23">
        <f>ROUND((1/RAW!K34)*0.554398148148148,0)</f>
        <v>108</v>
      </c>
      <c r="L30" s="23">
        <f>ROUND((1/RAW!L34)*0.554398148148148,0)</f>
        <v>114</v>
      </c>
      <c r="M30" s="23">
        <f>ROUND((1/RAW!M34)*0.554398148148148,0)</f>
        <v>120</v>
      </c>
      <c r="N30" s="23">
        <f>ROUND((1/RAW!N34)*0.554398148148148,0)</f>
        <v>119</v>
      </c>
      <c r="O30" s="23">
        <f>ROUND((1/RAW!O34)*0.554398148148148,0)</f>
        <v>126</v>
      </c>
      <c r="P30" s="23">
        <f>ROUND((1/RAW!P34)*0.554398148148148,0)</f>
        <v>150</v>
      </c>
      <c r="Q30" s="23">
        <f>ROUND((1/RAW!Q34)*0.554398148148148,0)</f>
        <v>152</v>
      </c>
      <c r="R30" s="23">
        <f>ROUND((1/RAW!R34)*0.554398148148148,0)</f>
        <v>162</v>
      </c>
      <c r="S30" s="23">
        <f>ROUND((1/RAW!S34)*0.554398148148148,0)</f>
        <v>169</v>
      </c>
      <c r="T30" s="23">
        <f>ROUND((1/RAW!T34)*0.554398148148148,0)</f>
        <v>181</v>
      </c>
      <c r="U30" s="23">
        <f>ROUND((1/RAW!U34)*0.554398148148148,0)</f>
        <v>189</v>
      </c>
      <c r="V30" s="23">
        <f>ROUND((1/RAW!V34)*0.554398148148148,0)</f>
        <v>196</v>
      </c>
      <c r="W30" s="23">
        <f>ROUND((1/RAW!W34)*0.554398148148148,0)</f>
        <v>50</v>
      </c>
      <c r="X30" s="23">
        <f>ROUND((1/RAW!X34)*0.554398148148148,0)</f>
        <v>66</v>
      </c>
      <c r="Y30" s="23">
        <f>ROUND((1/RAW!Y34)*0.554398148148148,0)</f>
        <v>68</v>
      </c>
      <c r="Z30" s="23">
        <f>ROUND((1/RAW!Z34)*0.554398148148148,0)</f>
        <v>74</v>
      </c>
      <c r="AA30" s="23">
        <f>ROUND((1/RAW!AA34)*0.554398148148148,0)</f>
        <v>74</v>
      </c>
      <c r="AB30" s="23">
        <f>ROUND((1/RAW!AB34)*0.554398148148148,0)</f>
        <v>84</v>
      </c>
      <c r="AC30" s="23">
        <f>ROUND((1/RAW!AC34)*0.554398148148148,0)</f>
        <v>77</v>
      </c>
      <c r="AD30" s="23">
        <f>ROUND((1/RAW!AD34)*0.554398148148148,0)</f>
        <v>79</v>
      </c>
      <c r="AE30" s="23">
        <f>ROUND((1/RAW!AE34)*0.554398148148148,0)</f>
        <v>80</v>
      </c>
      <c r="AF30" s="23">
        <f>ROUND((1/RAW!AF34)*0.554398148148148,0)</f>
        <v>90</v>
      </c>
      <c r="AG30" s="23">
        <f>ROUND((1/RAW!AG34)*0.554398148148148,0)</f>
        <v>68</v>
      </c>
      <c r="AH30" s="23">
        <f>ROUND((1/RAW!AH34)*0.554398148148148,0)</f>
        <v>76</v>
      </c>
      <c r="AI30" s="23">
        <f>ROUND((1/RAW!AI34)*0.554398148148148,0)</f>
        <v>79</v>
      </c>
      <c r="AJ30" s="23">
        <f>ROUND((1/RAW!AJ34)*0.554398148148148,0)</f>
        <v>102</v>
      </c>
      <c r="AK30" s="23">
        <f>ROUND((1/RAW!AK34)*0.554398148148148,0)</f>
        <v>128</v>
      </c>
      <c r="AL30" s="23">
        <f>ROUND((1/RAW!AL34)*0.554398148148148,0)</f>
        <v>106</v>
      </c>
      <c r="AM30" s="23">
        <f>ROUND((1/RAW!AM34)*0.554398148148148,0)</f>
        <v>110</v>
      </c>
      <c r="AN30" s="23">
        <f>ROUND((1/RAW!AN34)*0.554398148148148,0)</f>
        <v>114</v>
      </c>
      <c r="AO30" s="23">
        <f>ROUND((1/RAW!AO34)*0.554398148148148,0)</f>
        <v>117</v>
      </c>
      <c r="AP30" s="23">
        <f>ROUND((1/RAW!AP34)*0.554398148148148,0)</f>
        <v>119</v>
      </c>
      <c r="AQ30" s="23">
        <f>ROUND((1/RAW!AQ34)*0.554398148148148,0)</f>
        <v>119</v>
      </c>
      <c r="AR30" s="23">
        <f>ROUND((1/RAW!AR34)*0.554398148148148,0)</f>
        <v>123</v>
      </c>
      <c r="AS30" s="23">
        <f>ROUND((1/RAW!AS34)*0.554398148148148,0)</f>
        <v>126</v>
      </c>
      <c r="AT30" s="23">
        <f>ROUND((1/RAW!AT34)*0.554398148148148,0)</f>
        <v>131</v>
      </c>
      <c r="AU30" s="23">
        <f>ROUND((1/RAW!AU34)*0.554398148148148,0)</f>
        <v>146</v>
      </c>
      <c r="AV30" s="23">
        <f>ROUND((1/RAW!AV34)*0.554398148148148,0)</f>
        <v>152</v>
      </c>
      <c r="AW30" s="23">
        <f>ROUND((1/RAW!AW34)*0.554398148148148,0)</f>
        <v>155</v>
      </c>
      <c r="AX30" s="23">
        <f>ROUND((1/RAW!AX34)*0.554398148148148,0)</f>
        <v>105</v>
      </c>
      <c r="AY30" s="23">
        <f>ROUND((1/RAW!AY34)*0.554398148148148,0)</f>
        <v>169</v>
      </c>
      <c r="AZ30" s="23">
        <f>ROUND((1/RAW!AZ34)*0.554398148148148,0)</f>
        <v>180</v>
      </c>
      <c r="BA30" s="23">
        <f>ROUND((1/RAW!BA34)*0.554398148148148,0)</f>
        <v>189</v>
      </c>
      <c r="BB30" s="23">
        <f>ROUND((1/RAW!BB34)*0.554398148148148,0)</f>
        <v>203</v>
      </c>
      <c r="BC30" s="23">
        <f>ROUND((1/RAW!BC34)*0.554398148148148,0)</f>
        <v>203</v>
      </c>
      <c r="BD30" s="23">
        <f>ROUND((1/RAW!BD34)*0.554398148148148,0)</f>
        <v>211</v>
      </c>
      <c r="BE30" s="23">
        <f>ROUND((1/RAW!BE34)*0.554398148148148,0)</f>
        <v>235</v>
      </c>
      <c r="BF30" s="23">
        <f>ROUND((1/RAW!BF34)*0.554398148148148,0)</f>
        <v>177</v>
      </c>
      <c r="BG30" s="23">
        <f>ROUND((1/RAW!BG34)*0.554398148148148,0)</f>
        <v>198</v>
      </c>
      <c r="BH30" s="23">
        <f>ROUND((1/RAW!BH34)*0.554398148148148,0)</f>
        <v>206</v>
      </c>
      <c r="BI30" s="23">
        <f>ROUND((1/RAW!BI34)*0.554398148148148,0)</f>
        <v>216</v>
      </c>
      <c r="BJ30" s="23">
        <f>ROUND((1/RAW!BJ34)*0.554398148148148,0)</f>
        <v>243</v>
      </c>
      <c r="BK30" s="23">
        <f>ROUND((1/RAW!BK34)*0.554398148148148,0)</f>
        <v>221</v>
      </c>
      <c r="BL30" s="23">
        <f>ROUND((1/RAW!BL34)*0.554398148148148,0)</f>
        <v>260</v>
      </c>
      <c r="BM30" s="23">
        <f>ROUND((1/RAW!BM34)*0.554398148148148,0)</f>
        <v>268</v>
      </c>
    </row>
    <row r="31" spans="1:65" s="16" customFormat="1" ht="18.75">
      <c r="A31" s="16" t="s">
        <v>240</v>
      </c>
      <c r="B31" s="17">
        <f>ROUND((RAW!B46)*1.12917795844625,0)</f>
        <v>100</v>
      </c>
      <c r="C31" s="17">
        <f>ROUND((RAW!C46)*1.12917795844625,0)</f>
        <v>69</v>
      </c>
      <c r="D31" s="17">
        <f>ROUND((RAW!D46)*1.12917795844625,0)</f>
        <v>69</v>
      </c>
      <c r="E31" s="17">
        <f>ROUND((RAW!E46)*1.12917795844625,0)</f>
        <v>91</v>
      </c>
      <c r="F31" s="17">
        <f>ROUND((RAW!F46)*1.12917795844625,0)</f>
        <v>97</v>
      </c>
      <c r="G31" s="17">
        <f>ROUND((RAW!G46)*1.12917795844625,0)</f>
        <v>69</v>
      </c>
      <c r="H31" s="17">
        <f>ROUND((RAW!H46)*1.12917795844625,0)</f>
        <v>74</v>
      </c>
      <c r="I31" s="17">
        <f>ROUND((RAW!I46)*1.12917795844625,0)</f>
        <v>112</v>
      </c>
      <c r="J31" s="17">
        <f>ROUND((RAW!J46)*1.12917795844625,0)</f>
        <v>114</v>
      </c>
      <c r="K31" s="17">
        <f>ROUND((RAW!K46)*1.12917795844625,0)</f>
        <v>87</v>
      </c>
      <c r="L31" s="17">
        <f>ROUND((RAW!L46)*1.12917795844625,0)</f>
        <v>92</v>
      </c>
      <c r="M31" s="17">
        <f>ROUND((RAW!M46)*1.12917795844625,0)</f>
        <v>102</v>
      </c>
      <c r="N31" s="17">
        <f>ROUND((RAW!N46)*1.12917795844625,0)</f>
        <v>115</v>
      </c>
      <c r="O31" s="17">
        <f>ROUND((RAW!O46)*1.12917795844625,0)</f>
        <v>108</v>
      </c>
      <c r="P31" s="17">
        <f>ROUND((RAW!P46)*1.12917795844625,0)</f>
        <v>130</v>
      </c>
      <c r="Q31" s="17">
        <f>ROUND((RAW!Q46)*1.12917795844625,0)</f>
        <v>136</v>
      </c>
      <c r="R31" s="17">
        <f>ROUND((RAW!R46)*1.12917795844625,0)</f>
        <v>138</v>
      </c>
      <c r="S31" s="17">
        <f>ROUND((RAW!S46)*1.12917795844625,0)</f>
        <v>149</v>
      </c>
      <c r="T31" s="17">
        <f>ROUND((RAW!T46)*1.12917795844625,0)</f>
        <v>157</v>
      </c>
      <c r="U31" s="17">
        <f>ROUND((RAW!U46)*1.12917795844625,0)</f>
        <v>168</v>
      </c>
      <c r="V31" s="17">
        <f>ROUND((RAW!V46)*1.12917795844625,0)</f>
        <v>174</v>
      </c>
      <c r="W31" s="17">
        <f>ROUND((RAW!W46)*1.12917795844625,0)</f>
        <v>50</v>
      </c>
      <c r="X31" s="17">
        <f>ROUND((RAW!X46)*1.12917795844625,0)</f>
        <v>55</v>
      </c>
      <c r="Y31" s="17">
        <f>ROUND((RAW!Y46)*1.12917795844625,0)</f>
        <v>57</v>
      </c>
      <c r="Z31" s="17">
        <f>ROUND((RAW!Z46)*1.12917795844625,0)</f>
        <v>64</v>
      </c>
      <c r="AA31" s="17">
        <f>ROUND((RAW!AA46)*1.12917795844625,0)</f>
        <v>59</v>
      </c>
      <c r="AB31" s="17">
        <f>ROUND((RAW!AB46)*1.12917795844625,0)</f>
        <v>69</v>
      </c>
      <c r="AC31" s="17">
        <f>ROUND((RAW!AC46)*1.12917795844625,0)</f>
        <v>67</v>
      </c>
      <c r="AD31" s="17">
        <f>ROUND((RAW!AD46)*1.12917795844625,0)</f>
        <v>70</v>
      </c>
      <c r="AE31" s="17">
        <f>ROUND((RAW!AE46)*1.12917795844625,0)</f>
        <v>71</v>
      </c>
      <c r="AF31" s="17">
        <f>ROUND((RAW!AF46)*1.12917795844625,0)</f>
        <v>79</v>
      </c>
      <c r="AG31" s="17">
        <f>ROUND((RAW!AG46)*1.12917795844625,0)</f>
        <v>53</v>
      </c>
      <c r="AH31" s="17">
        <f>ROUND((RAW!AH46)*1.12917795844625,0)</f>
        <v>59</v>
      </c>
      <c r="AI31" s="17">
        <f>ROUND((RAW!AI46)*1.12917795844625,0)</f>
        <v>60</v>
      </c>
      <c r="AJ31" s="17">
        <f>ROUND((RAW!AJ46)*1.12917795844625,0)</f>
        <v>93</v>
      </c>
      <c r="AK31" s="17">
        <f>ROUND((RAW!AK46)*1.12917795844625,0)</f>
        <v>109</v>
      </c>
      <c r="AL31" s="17">
        <f>ROUND((RAW!AL46)*1.12917795844625,0)</f>
        <v>83</v>
      </c>
      <c r="AM31" s="17">
        <f>ROUND((RAW!AM46)*1.12917795844625,0)</f>
        <v>87</v>
      </c>
      <c r="AN31" s="17">
        <f>ROUND((RAW!AN46)*1.12917795844625,0)</f>
        <v>90</v>
      </c>
      <c r="AO31" s="17">
        <f>ROUND((RAW!AO46)*1.12917795844625,0)</f>
        <v>94</v>
      </c>
      <c r="AP31" s="17">
        <f>ROUND((RAW!AP46)*1.12917795844625,0)</f>
        <v>102</v>
      </c>
      <c r="AQ31" s="17">
        <f>ROUND((RAW!AQ46)*1.12917795844625,0)</f>
        <v>96</v>
      </c>
      <c r="AR31" s="17">
        <f>ROUND((RAW!AR46)*1.12917795844625,0)</f>
        <v>98</v>
      </c>
      <c r="AS31" s="17">
        <f>ROUND((RAW!AS46)*1.12917795844625,0)</f>
        <v>100</v>
      </c>
      <c r="AT31" s="17">
        <f>ROUND((RAW!AT46)*1.12917795844625,0)</f>
        <v>103</v>
      </c>
      <c r="AU31" s="17">
        <f>ROUND((RAW!AU46)*1.12917795844625,0)</f>
        <v>125</v>
      </c>
      <c r="AV31" s="17">
        <f>ROUND((RAW!AV46)*1.12917795844625,0)</f>
        <v>130</v>
      </c>
      <c r="AW31" s="17">
        <f>ROUND((RAW!AW46)*1.12917795844625,0)</f>
        <v>149</v>
      </c>
      <c r="AX31" s="17">
        <f>ROUND((RAW!AX46)*1.12917795844625,0)</f>
        <v>89</v>
      </c>
      <c r="AY31" s="17">
        <f>ROUND((RAW!AY46)*1.12917795844625,0)</f>
        <v>162</v>
      </c>
      <c r="AZ31" s="17">
        <f>ROUND((RAW!AZ46)*1.12917795844625,0)</f>
        <v>170</v>
      </c>
      <c r="BA31" s="17">
        <f>ROUND((RAW!BA46)*1.12917795844625,0)</f>
        <v>150</v>
      </c>
      <c r="BB31" s="17">
        <f>ROUND((RAW!BB46)*1.12917795844625,0)</f>
        <v>158</v>
      </c>
      <c r="BC31" s="17">
        <f>ROUND((RAW!BC46)*1.12917795844625,0)</f>
        <v>158</v>
      </c>
      <c r="BD31" s="17">
        <f>ROUND((RAW!BD46)*1.12917795844625,0)</f>
        <v>163</v>
      </c>
      <c r="BE31" s="17">
        <f>ROUND((RAW!BE46)*1.12917795844625,0)</f>
        <v>199</v>
      </c>
      <c r="BF31" s="17">
        <f>ROUND((RAW!BF46)*1.12917795844625,0)</f>
        <v>143</v>
      </c>
      <c r="BG31" s="17">
        <f>ROUND((RAW!BG46)*1.12917795844625,0)</f>
        <v>160</v>
      </c>
      <c r="BH31" s="17">
        <f>ROUND((RAW!BH46)*1.12917795844625,0)</f>
        <v>165</v>
      </c>
      <c r="BI31" s="17">
        <f>ROUND((RAW!BI46)*1.12917795844625,0)</f>
        <v>171</v>
      </c>
      <c r="BJ31" s="17">
        <f>ROUND((RAW!BJ46)*1.12917795844625,0)</f>
        <v>196</v>
      </c>
      <c r="BK31" s="17">
        <f>ROUND((RAW!BK46)*1.12917795844625,0)</f>
        <v>178</v>
      </c>
      <c r="BL31" s="17">
        <f>ROUND((RAW!BL46)*1.12917795844625,0)</f>
        <v>207</v>
      </c>
      <c r="BM31" s="17">
        <f>ROUND((RAW!BM46)*1.12917795844625,0)</f>
        <v>217</v>
      </c>
    </row>
    <row r="32" spans="1:65" s="18" customFormat="1" ht="15">
      <c r="A32" s="18" t="s">
        <v>241</v>
      </c>
      <c r="B32" s="24">
        <f>ROUND((GEOMEAN(RAW!B18:B22))*0.100636886459378,0)</f>
        <v>100</v>
      </c>
      <c r="C32" s="24">
        <f>ROUND((GEOMEAN(RAW!C18:C22))*0.100636886459378,0)</f>
        <v>125</v>
      </c>
      <c r="D32" s="24">
        <f>ROUND((GEOMEAN(RAW!D18:D22))*0.100636886459378,0)</f>
        <v>129</v>
      </c>
      <c r="E32" s="24">
        <f>ROUND((GEOMEAN(RAW!E18:E22))*0.100636886459378,0)</f>
        <v>121</v>
      </c>
      <c r="F32" s="24">
        <f>ROUND((GEOMEAN(RAW!F18:F22))*0.100636886459378,0)</f>
        <v>125</v>
      </c>
      <c r="G32" s="24">
        <f>ROUND((GEOMEAN(RAW!G18:G22))*0.100636886459378,0)</f>
        <v>135</v>
      </c>
      <c r="H32" s="24">
        <f>ROUND((GEOMEAN(RAW!H18:H22))*0.100636886459378,0)</f>
        <v>139</v>
      </c>
      <c r="I32" s="24">
        <f>ROUND((GEOMEAN(RAW!I18:I22))*0.100636886459378,0)</f>
        <v>115</v>
      </c>
      <c r="J32" s="24">
        <f>ROUND((GEOMEAN(RAW!J18:J22))*0.100636886459378,0)</f>
        <v>120</v>
      </c>
      <c r="K32" s="24">
        <f>ROUND((GEOMEAN(RAW!K18:K22))*0.100636886459378,0)</f>
        <v>116</v>
      </c>
      <c r="L32" s="24">
        <f>ROUND((GEOMEAN(RAW!L18:L22))*0.100636886459378,0)</f>
        <v>122</v>
      </c>
      <c r="M32" s="24">
        <f>ROUND((GEOMEAN(RAW!M18:M22))*0.100636886459378,0)</f>
        <v>105</v>
      </c>
      <c r="N32" s="24">
        <f>ROUND((GEOMEAN(RAW!N18:N22))*0.100636886459378,0)</f>
        <v>122</v>
      </c>
      <c r="O32" s="24">
        <f>ROUND((GEOMEAN(RAW!O18:O22))*0.100636886459378,0)</f>
        <v>112</v>
      </c>
      <c r="P32" s="24">
        <f>ROUND((GEOMEAN(RAW!P18:P22))*0.100636886459378,0)</f>
        <v>135</v>
      </c>
      <c r="Q32" s="24">
        <f>ROUND((GEOMEAN(RAW!Q18:Q22))*0.100636886459378,0)</f>
        <v>139</v>
      </c>
      <c r="R32" s="24">
        <f>ROUND((GEOMEAN(RAW!R18:R22))*0.100636886459378,0)</f>
        <v>145</v>
      </c>
      <c r="S32" s="24">
        <f>ROUND((GEOMEAN(RAW!S18:S22))*0.100636886459378,0)</f>
        <v>120</v>
      </c>
      <c r="T32" s="24">
        <f>ROUND((GEOMEAN(RAW!T18:T22))*0.100636886459378,0)</f>
        <v>134</v>
      </c>
      <c r="U32" s="24">
        <f>ROUND((GEOMEAN(RAW!U18:U22))*0.100636886459378,0)</f>
        <v>138</v>
      </c>
      <c r="V32" s="24">
        <f>ROUND((GEOMEAN(RAW!V18:V22))*0.100636886459378,0)</f>
        <v>145</v>
      </c>
      <c r="W32" s="24">
        <f>ROUND((GEOMEAN(RAW!W18:W22))*0.100636886459378,0)</f>
        <v>112</v>
      </c>
      <c r="X32" s="24">
        <f>ROUND((GEOMEAN(RAW!X18:X22))*0.100636886459378,0)</f>
        <v>113</v>
      </c>
      <c r="Y32" s="24">
        <f>ROUND((GEOMEAN(RAW!Y18:Y22))*0.100636886459378,0)</f>
        <v>116</v>
      </c>
      <c r="Z32" s="24">
        <f>ROUND((GEOMEAN(RAW!Z18:Z22))*0.100636886459378,0)</f>
        <v>131</v>
      </c>
      <c r="AA32" s="24">
        <f>ROUND((GEOMEAN(RAW!AA18:AA22))*0.100636886459378,0)</f>
        <v>123</v>
      </c>
      <c r="AB32" s="24">
        <f>ROUND((GEOMEAN(RAW!AB18:AB22))*0.100636886459378,0)</f>
        <v>142</v>
      </c>
      <c r="AC32" s="24">
        <f>ROUND((GEOMEAN(RAW!AC18:AC22))*0.100636886459378,0)</f>
        <v>127</v>
      </c>
      <c r="AD32" s="24">
        <f>ROUND((GEOMEAN(RAW!AD18:AD22))*0.100636886459378,0)</f>
        <v>131</v>
      </c>
      <c r="AE32" s="24">
        <f>ROUND((GEOMEAN(RAW!AE18:AE22))*0.100636886459378,0)</f>
        <v>138</v>
      </c>
      <c r="AF32" s="24">
        <f>ROUND((GEOMEAN(RAW!AF18:AF22))*0.100636886459378,0)</f>
        <v>154</v>
      </c>
      <c r="AG32" s="24">
        <f>ROUND((GEOMEAN(RAW!AG18:AG22))*0.100636886459378,0)</f>
        <v>106</v>
      </c>
      <c r="AH32" s="24">
        <f>ROUND((GEOMEAN(RAW!AH18:AH22))*0.100636886459378,0)</f>
        <v>119</v>
      </c>
      <c r="AI32" s="24">
        <f>ROUND((GEOMEAN(RAW!AI18:AI22))*0.100636886459378,0)</f>
        <v>121</v>
      </c>
      <c r="AJ32" s="24">
        <f>ROUND((GEOMEAN(RAW!AJ18:AJ22))*0.100636886459378,0)</f>
        <v>105</v>
      </c>
      <c r="AK32" s="24">
        <f>ROUND((GEOMEAN(RAW!AK18:AK22))*0.100636886459378,0)</f>
        <v>124</v>
      </c>
      <c r="AL32" s="24">
        <f>ROUND((GEOMEAN(RAW!AL18:AL22))*0.100636886459378,0)</f>
        <v>129</v>
      </c>
      <c r="AM32" s="24">
        <f>ROUND((GEOMEAN(RAW!AM18:AM22))*0.100636886459378,0)</f>
        <v>137</v>
      </c>
      <c r="AN32" s="24">
        <f>ROUND((GEOMEAN(RAW!AN18:AN22))*0.100636886459378,0)</f>
        <v>143</v>
      </c>
      <c r="AO32" s="24">
        <f>ROUND((GEOMEAN(RAW!AO18:AO22))*0.100636886459378,0)</f>
        <v>149</v>
      </c>
      <c r="AP32" s="24">
        <f>ROUND((GEOMEAN(RAW!AP18:AP22))*0.100636886459378,0)</f>
        <v>161</v>
      </c>
      <c r="AQ32" s="24">
        <f>ROUND((GEOMEAN(RAW!AQ18:AQ22))*0.100636886459378,0)</f>
        <v>149</v>
      </c>
      <c r="AR32" s="24">
        <f>ROUND((GEOMEAN(RAW!AR18:AR22))*0.100636886459378,0)</f>
        <v>153</v>
      </c>
      <c r="AS32" s="24">
        <f>ROUND((GEOMEAN(RAW!AS18:AS22))*0.100636886459378,0)</f>
        <v>158</v>
      </c>
      <c r="AT32" s="24">
        <f>ROUND((GEOMEAN(RAW!AT18:AT22))*0.100636886459378,0)</f>
        <v>164</v>
      </c>
      <c r="AU32" s="24">
        <f>ROUND((GEOMEAN(RAW!AU18:AU22))*0.100636886459378,0)</f>
        <v>144</v>
      </c>
      <c r="AV32" s="24">
        <f>ROUND((GEOMEAN(RAW!AV18:AV22))*0.100636886459378,0)</f>
        <v>149</v>
      </c>
      <c r="AW32" s="24">
        <f>ROUND((GEOMEAN(RAW!AW18:AW22))*0.100636886459378,0)</f>
        <v>161</v>
      </c>
      <c r="AX32" s="24">
        <f>ROUND((GEOMEAN(RAW!AX18:AX22))*0.100636886459378,0)</f>
        <v>143</v>
      </c>
      <c r="AY32" s="24">
        <f>ROUND((GEOMEAN(RAW!AY18:AY22))*0.100636886459378,0)</f>
        <v>176</v>
      </c>
      <c r="AZ32" s="24">
        <f>ROUND((GEOMEAN(RAW!AZ18:AZ22))*0.100636886459378,0)</f>
        <v>190</v>
      </c>
      <c r="BA32" s="24">
        <f>ROUND((GEOMEAN(RAW!BA18:BA22))*0.100636886459378,0)</f>
        <v>155</v>
      </c>
      <c r="BB32" s="24">
        <f>ROUND((GEOMEAN(RAW!BB18:BB22))*0.100636886459378,0)</f>
        <v>160</v>
      </c>
      <c r="BC32" s="24">
        <f>ROUND((GEOMEAN(RAW!BC18:BC22))*0.100636886459378,0)</f>
        <v>160</v>
      </c>
      <c r="BD32" s="24">
        <f>ROUND((GEOMEAN(RAW!BD18:BD22))*0.100636886459378,0)</f>
        <v>165</v>
      </c>
      <c r="BE32" s="24">
        <f>ROUND((GEOMEAN(RAW!BE18:BE22))*0.100636886459378,0)</f>
        <v>191</v>
      </c>
      <c r="BF32" s="24">
        <f>ROUND((GEOMEAN(RAW!BF18:BF22))*0.100636886459378,0)</f>
        <v>138</v>
      </c>
      <c r="BG32" s="24">
        <f>ROUND((GEOMEAN(RAW!BG18:BG22))*0.100636886459378,0)</f>
        <v>154</v>
      </c>
      <c r="BH32" s="24">
        <f>ROUND((GEOMEAN(RAW!BH18:BH22))*0.100636886459378,0)</f>
        <v>160</v>
      </c>
      <c r="BI32" s="24">
        <f>ROUND((GEOMEAN(RAW!BI18:BI22))*0.100636886459378,0)</f>
        <v>164</v>
      </c>
      <c r="BJ32" s="24">
        <f>ROUND((GEOMEAN(RAW!BJ18:BJ22))*0.100636886459378,0)</f>
        <v>161</v>
      </c>
      <c r="BK32" s="24">
        <f>ROUND((GEOMEAN(RAW!BK18:BK22))*0.100636886459378,0)</f>
        <v>171</v>
      </c>
      <c r="BL32" s="24">
        <f>ROUND((GEOMEAN(RAW!BL18:BL22))*0.100636886459378,0)</f>
        <v>170</v>
      </c>
      <c r="BM32" s="24">
        <f>ROUND((GEOMEAN(RAW!BM18:BM22))*0.100636886459378,0)</f>
        <v>174</v>
      </c>
    </row>
    <row r="33" spans="1:65" s="18" customFormat="1" ht="15">
      <c r="A33" s="18" t="s">
        <v>242</v>
      </c>
      <c r="B33" s="24">
        <f>ROUND((1/GEOMEAN(RAW!B23:B27))*122288.695242824,0)</f>
        <v>100</v>
      </c>
      <c r="C33" s="24">
        <f>ROUND((1/GEOMEAN(RAW!C23:C27))*122288.695242824,0)</f>
        <v>180</v>
      </c>
      <c r="D33" s="24">
        <f>ROUND((1/GEOMEAN(RAW!D23:D27))*122288.695242824,0)</f>
        <v>184</v>
      </c>
      <c r="E33" s="24">
        <f>ROUND((1/GEOMEAN(RAW!E23:E27))*122288.695242824,0)</f>
        <v>173</v>
      </c>
      <c r="F33" s="24">
        <f>ROUND((1/GEOMEAN(RAW!F23:F27))*122288.695242824,0)</f>
        <v>183</v>
      </c>
      <c r="G33" s="24">
        <f>ROUND((1/GEOMEAN(RAW!G23:G27))*122288.695242824,0)</f>
        <v>189</v>
      </c>
      <c r="H33" s="24">
        <f>ROUND((1/GEOMEAN(RAW!H23:H27))*122288.695242824,0)</f>
        <v>196</v>
      </c>
      <c r="I33" s="24">
        <f>ROUND((1/GEOMEAN(RAW!I23:I27))*122288.695242824,0)</f>
        <v>165</v>
      </c>
      <c r="J33" s="24">
        <f>ROUND((1/GEOMEAN(RAW!J23:J27))*122288.695242824,0)</f>
        <v>170</v>
      </c>
      <c r="K33" s="24">
        <f>ROUND((1/GEOMEAN(RAW!K23:K27))*122288.695242824,0)</f>
        <v>161</v>
      </c>
      <c r="L33" s="24">
        <f>ROUND((1/GEOMEAN(RAW!L23:L27))*122288.695242824,0)</f>
        <v>172</v>
      </c>
      <c r="M33" s="24">
        <f>ROUND((1/GEOMEAN(RAW!M23:M27))*122288.695242824,0)</f>
        <v>149</v>
      </c>
      <c r="N33" s="24">
        <f>ROUND((1/GEOMEAN(RAW!N23:N27))*122288.695242824,0)</f>
        <v>174</v>
      </c>
      <c r="O33" s="24">
        <f>ROUND((1/GEOMEAN(RAW!O23:O27))*122288.695242824,0)</f>
        <v>159</v>
      </c>
      <c r="P33" s="24">
        <f>ROUND((1/GEOMEAN(RAW!P23:P27))*122288.695242824,0)</f>
        <v>195</v>
      </c>
      <c r="Q33" s="24">
        <f>ROUND((1/GEOMEAN(RAW!Q23:Q27))*122288.695242824,0)</f>
        <v>201</v>
      </c>
      <c r="R33" s="24">
        <f>ROUND((1/GEOMEAN(RAW!R23:R27))*122288.695242824,0)</f>
        <v>208</v>
      </c>
      <c r="S33" s="24">
        <f>ROUND((1/GEOMEAN(RAW!S23:S27))*122288.695242824,0)</f>
        <v>110</v>
      </c>
      <c r="T33" s="24">
        <f>ROUND((1/GEOMEAN(RAW!T23:T27))*122288.695242824,0)</f>
        <v>110</v>
      </c>
      <c r="U33" s="24">
        <f>ROUND((1/GEOMEAN(RAW!U23:U27))*122288.695242824,0)</f>
        <v>124</v>
      </c>
      <c r="V33" s="24">
        <f>ROUND((1/GEOMEAN(RAW!V23:V27))*122288.695242824,0)</f>
        <v>123</v>
      </c>
      <c r="W33" s="24">
        <f>ROUND((1/GEOMEAN(RAW!W23:W27))*122288.695242824,0)</f>
        <v>118</v>
      </c>
      <c r="X33" s="24">
        <f>ROUND((1/GEOMEAN(RAW!X23:X27))*122288.695242824,0)</f>
        <v>118</v>
      </c>
      <c r="Y33" s="24">
        <f>ROUND((1/GEOMEAN(RAW!Y23:Y27))*122288.695242824,0)</f>
        <v>121</v>
      </c>
      <c r="Z33" s="24">
        <f>ROUND((1/GEOMEAN(RAW!Z23:Z27))*122288.695242824,0)</f>
        <v>125</v>
      </c>
      <c r="AA33" s="24">
        <f>ROUND((1/GEOMEAN(RAW!AA23:AA27))*122288.695242824,0)</f>
        <v>131</v>
      </c>
      <c r="AB33" s="24">
        <f>ROUND((1/GEOMEAN(RAW!AB23:AB27))*122288.695242824,0)</f>
        <v>140</v>
      </c>
      <c r="AC33" s="24">
        <f>ROUND((1/GEOMEAN(RAW!AC23:AC27))*122288.695242824,0)</f>
        <v>124</v>
      </c>
      <c r="AD33" s="24">
        <f>ROUND((1/GEOMEAN(RAW!AD23:AD27))*122288.695242824,0)</f>
        <v>125</v>
      </c>
      <c r="AE33" s="24">
        <f>ROUND((1/GEOMEAN(RAW!AE23:AE27))*122288.695242824,0)</f>
        <v>142</v>
      </c>
      <c r="AF33" s="24">
        <f>ROUND((1/GEOMEAN(RAW!AF23:AF27))*122288.695242824,0)</f>
        <v>147</v>
      </c>
      <c r="AG33" s="24">
        <f>ROUND((1/GEOMEAN(RAW!AG23:AG27))*122288.695242824,0)</f>
        <v>121</v>
      </c>
      <c r="AH33" s="24">
        <f>ROUND((1/GEOMEAN(RAW!AH23:AH27))*122288.695242824,0)</f>
        <v>141</v>
      </c>
      <c r="AI33" s="24">
        <f>ROUND((1/GEOMEAN(RAW!AI23:AI27))*122288.695242824,0)</f>
        <v>142</v>
      </c>
      <c r="AJ33" s="24">
        <f>ROUND((1/GEOMEAN(RAW!AJ23:AJ27))*122288.695242824,0)</f>
        <v>135</v>
      </c>
      <c r="AK33" s="24">
        <f>ROUND((1/GEOMEAN(RAW!AK23:AK27))*122288.695242824,0)</f>
        <v>148</v>
      </c>
      <c r="AL33" s="24">
        <f>ROUND((1/GEOMEAN(RAW!AL23:AL27))*122288.695242824,0)</f>
        <v>120</v>
      </c>
      <c r="AM33" s="24">
        <f>ROUND((1/GEOMEAN(RAW!AM23:AM27))*122288.695242824,0)</f>
        <v>122</v>
      </c>
      <c r="AN33" s="24">
        <f>ROUND((1/GEOMEAN(RAW!AN23:AN27))*122288.695242824,0)</f>
        <v>124</v>
      </c>
      <c r="AO33" s="24">
        <f>ROUND((1/GEOMEAN(RAW!AO23:AO27))*122288.695242824,0)</f>
        <v>127</v>
      </c>
      <c r="AP33" s="24">
        <f>ROUND((1/GEOMEAN(RAW!AP23:AP27))*122288.695242824,0)</f>
        <v>151</v>
      </c>
      <c r="AQ33" s="24">
        <f>ROUND((1/GEOMEAN(RAW!AQ23:AQ27))*122288.695242824,0)</f>
        <v>123</v>
      </c>
      <c r="AR33" s="24">
        <f>ROUND((1/GEOMEAN(RAW!AR23:AR27))*122288.695242824,0)</f>
        <v>125</v>
      </c>
      <c r="AS33" s="24">
        <f>ROUND((1/GEOMEAN(RAW!AS23:AS27))*122288.695242824,0)</f>
        <v>127</v>
      </c>
      <c r="AT33" s="24">
        <f>ROUND((1/GEOMEAN(RAW!AT23:AT27))*122288.695242824,0)</f>
        <v>130</v>
      </c>
      <c r="AU33" s="24">
        <f>ROUND((1/GEOMEAN(RAW!AU23:AU27))*122288.695242824,0)</f>
        <v>123</v>
      </c>
      <c r="AV33" s="24">
        <f>ROUND((1/GEOMEAN(RAW!AV23:AV27))*122288.695242824,0)</f>
        <v>126</v>
      </c>
      <c r="AW33" s="24">
        <f>ROUND((1/GEOMEAN(RAW!AW23:AW27))*122288.695242824,0)</f>
        <v>156</v>
      </c>
      <c r="AX33" s="24">
        <f>ROUND((1/GEOMEAN(RAW!AX23:AX27))*122288.695242824,0)</f>
        <v>144</v>
      </c>
      <c r="AY33" s="24">
        <f>ROUND((1/GEOMEAN(RAW!AY23:AY27))*122288.695242824,0)</f>
        <v>162</v>
      </c>
      <c r="AZ33" s="24">
        <f>ROUND((1/GEOMEAN(RAW!AZ23:AZ27))*122288.695242824,0)</f>
        <v>167</v>
      </c>
      <c r="BA33" s="24">
        <f>ROUND((1/GEOMEAN(RAW!BA23:BA27))*122288.695242824,0)</f>
        <v>127</v>
      </c>
      <c r="BB33" s="24">
        <f>ROUND((1/GEOMEAN(RAW!BB23:BB27))*122288.695242824,0)</f>
        <v>129</v>
      </c>
      <c r="BC33" s="24">
        <f>ROUND((1/GEOMEAN(RAW!BC23:BC27))*122288.695242824,0)</f>
        <v>129</v>
      </c>
      <c r="BD33" s="24">
        <f>ROUND((1/GEOMEAN(RAW!BD23:BD27))*122288.695242824,0)</f>
        <v>131</v>
      </c>
      <c r="BE33" s="24">
        <f>ROUND((1/GEOMEAN(RAW!BE23:BE27))*122288.695242824,0)</f>
        <v>170</v>
      </c>
      <c r="BF33" s="24">
        <f>ROUND((1/GEOMEAN(RAW!BF23:BF27))*122288.695242824,0)</f>
        <v>130</v>
      </c>
      <c r="BG33" s="24">
        <f>ROUND((1/GEOMEAN(RAW!BG23:BG27))*122288.695242824,0)</f>
        <v>139</v>
      </c>
      <c r="BH33" s="24">
        <f>ROUND((1/GEOMEAN(RAW!BH23:BH27))*122288.695242824,0)</f>
        <v>142</v>
      </c>
      <c r="BI33" s="24">
        <f>ROUND((1/GEOMEAN(RAW!BI23:BI27))*122288.695242824,0)</f>
        <v>144</v>
      </c>
      <c r="BJ33" s="24">
        <f>ROUND((1/GEOMEAN(RAW!BJ23:BJ27))*122288.695242824,0)</f>
        <v>144</v>
      </c>
      <c r="BK33" s="24">
        <f>ROUND((1/GEOMEAN(RAW!BK23:BK27))*122288.695242824,0)</f>
        <v>147</v>
      </c>
      <c r="BL33" s="24">
        <f>ROUND((1/GEOMEAN(RAW!BL23:BL27))*122288.695242824,0)</f>
        <v>148</v>
      </c>
      <c r="BM33" s="24">
        <f>ROUND((1/GEOMEAN(RAW!BM23:BM27))*122288.695242824,0)</f>
        <v>150</v>
      </c>
    </row>
    <row r="34" spans="1:65" s="20" customFormat="1" ht="18.75">
      <c r="A34" s="20" t="s">
        <v>243</v>
      </c>
      <c r="B34" s="21">
        <f aca="true" t="shared" si="10" ref="B34:AL34">ROUND(AVERAGE(B32:B33),0)</f>
        <v>100</v>
      </c>
      <c r="C34" s="21">
        <f t="shared" si="10"/>
        <v>153</v>
      </c>
      <c r="D34" s="21">
        <f t="shared" si="10"/>
        <v>157</v>
      </c>
      <c r="E34" s="21">
        <f t="shared" si="10"/>
        <v>147</v>
      </c>
      <c r="F34" s="21">
        <f t="shared" si="10"/>
        <v>154</v>
      </c>
      <c r="G34" s="21">
        <f t="shared" si="10"/>
        <v>162</v>
      </c>
      <c r="H34" s="21">
        <f t="shared" si="10"/>
        <v>168</v>
      </c>
      <c r="I34" s="21">
        <f t="shared" si="10"/>
        <v>140</v>
      </c>
      <c r="J34" s="21">
        <f t="shared" si="10"/>
        <v>145</v>
      </c>
      <c r="K34" s="21">
        <f t="shared" si="10"/>
        <v>139</v>
      </c>
      <c r="L34" s="21">
        <f t="shared" si="10"/>
        <v>147</v>
      </c>
      <c r="M34" s="21">
        <f t="shared" si="10"/>
        <v>127</v>
      </c>
      <c r="N34" s="21">
        <f t="shared" si="10"/>
        <v>148</v>
      </c>
      <c r="O34" s="21">
        <f t="shared" si="10"/>
        <v>136</v>
      </c>
      <c r="P34" s="21">
        <f t="shared" si="10"/>
        <v>165</v>
      </c>
      <c r="Q34" s="21">
        <f t="shared" si="10"/>
        <v>170</v>
      </c>
      <c r="R34" s="21">
        <f t="shared" si="10"/>
        <v>177</v>
      </c>
      <c r="S34" s="21">
        <f t="shared" si="10"/>
        <v>115</v>
      </c>
      <c r="T34" s="21">
        <f t="shared" si="10"/>
        <v>122</v>
      </c>
      <c r="U34" s="21">
        <f t="shared" si="10"/>
        <v>131</v>
      </c>
      <c r="V34" s="21">
        <f t="shared" si="10"/>
        <v>134</v>
      </c>
      <c r="W34" s="21">
        <f t="shared" si="10"/>
        <v>115</v>
      </c>
      <c r="X34" s="21">
        <f t="shared" si="10"/>
        <v>116</v>
      </c>
      <c r="Y34" s="21">
        <f t="shared" si="10"/>
        <v>119</v>
      </c>
      <c r="Z34" s="21">
        <f t="shared" si="10"/>
        <v>128</v>
      </c>
      <c r="AA34" s="21">
        <f t="shared" si="10"/>
        <v>127</v>
      </c>
      <c r="AB34" s="21">
        <f t="shared" si="10"/>
        <v>141</v>
      </c>
      <c r="AC34" s="21">
        <f t="shared" si="10"/>
        <v>126</v>
      </c>
      <c r="AD34" s="21">
        <f t="shared" si="10"/>
        <v>128</v>
      </c>
      <c r="AE34" s="21">
        <f>ROUND(AVERAGE(AE32:AE33),0)</f>
        <v>140</v>
      </c>
      <c r="AF34" s="21">
        <f>ROUND(AVERAGE(AF32:AF33),0)</f>
        <v>151</v>
      </c>
      <c r="AG34" s="21">
        <f>ROUND(AVERAGE(AG32:AG33),0)</f>
        <v>114</v>
      </c>
      <c r="AH34" s="21">
        <f>ROUND(AVERAGE(AH32:AH33),0)</f>
        <v>130</v>
      </c>
      <c r="AI34" s="21">
        <f>ROUND(AVERAGE(AI32:AI33),0)</f>
        <v>132</v>
      </c>
      <c r="AJ34" s="21">
        <f t="shared" si="10"/>
        <v>120</v>
      </c>
      <c r="AK34" s="21">
        <f t="shared" si="10"/>
        <v>136</v>
      </c>
      <c r="AL34" s="21">
        <f t="shared" si="10"/>
        <v>125</v>
      </c>
      <c r="AM34" s="21">
        <f aca="true" t="shared" si="11" ref="AM34:BM34">ROUND(AVERAGE(AM32:AM33),0)</f>
        <v>130</v>
      </c>
      <c r="AN34" s="21">
        <f t="shared" si="11"/>
        <v>134</v>
      </c>
      <c r="AO34" s="21">
        <f t="shared" si="11"/>
        <v>138</v>
      </c>
      <c r="AP34" s="21">
        <f t="shared" si="11"/>
        <v>156</v>
      </c>
      <c r="AQ34" s="21">
        <f t="shared" si="11"/>
        <v>136</v>
      </c>
      <c r="AR34" s="21">
        <f t="shared" si="11"/>
        <v>139</v>
      </c>
      <c r="AS34" s="21">
        <f t="shared" si="11"/>
        <v>143</v>
      </c>
      <c r="AT34" s="21">
        <f t="shared" si="11"/>
        <v>147</v>
      </c>
      <c r="AU34" s="21">
        <f t="shared" si="11"/>
        <v>134</v>
      </c>
      <c r="AV34" s="21">
        <f t="shared" si="11"/>
        <v>138</v>
      </c>
      <c r="AW34" s="21">
        <f t="shared" si="11"/>
        <v>159</v>
      </c>
      <c r="AX34" s="21">
        <f t="shared" si="11"/>
        <v>144</v>
      </c>
      <c r="AY34" s="21">
        <f t="shared" si="11"/>
        <v>169</v>
      </c>
      <c r="AZ34" s="21">
        <f t="shared" si="11"/>
        <v>179</v>
      </c>
      <c r="BA34" s="21">
        <f t="shared" si="11"/>
        <v>141</v>
      </c>
      <c r="BB34" s="21">
        <f t="shared" si="11"/>
        <v>145</v>
      </c>
      <c r="BC34" s="21">
        <f t="shared" si="11"/>
        <v>145</v>
      </c>
      <c r="BD34" s="21">
        <f t="shared" si="11"/>
        <v>148</v>
      </c>
      <c r="BE34" s="21">
        <f t="shared" si="11"/>
        <v>181</v>
      </c>
      <c r="BF34" s="21">
        <f t="shared" si="11"/>
        <v>134</v>
      </c>
      <c r="BG34" s="21">
        <f t="shared" si="11"/>
        <v>147</v>
      </c>
      <c r="BH34" s="21">
        <f t="shared" si="11"/>
        <v>151</v>
      </c>
      <c r="BI34" s="21">
        <f t="shared" si="11"/>
        <v>154</v>
      </c>
      <c r="BJ34" s="21">
        <f t="shared" si="11"/>
        <v>153</v>
      </c>
      <c r="BK34" s="21">
        <f t="shared" si="11"/>
        <v>159</v>
      </c>
      <c r="BL34" s="21">
        <f t="shared" si="11"/>
        <v>159</v>
      </c>
      <c r="BM34" s="21">
        <f t="shared" si="11"/>
        <v>162</v>
      </c>
    </row>
    <row r="35" spans="1:65" s="14" customFormat="1" ht="15">
      <c r="A35" s="14" t="s">
        <v>244</v>
      </c>
      <c r="B35" s="15">
        <f>ROUND((RAW!B12)*0.609756097560976,0)</f>
        <v>100</v>
      </c>
      <c r="C35" s="15">
        <f>ROUND((RAW!C12)*0.609756097560976,0)</f>
        <v>62</v>
      </c>
      <c r="D35" s="15">
        <f>ROUND((RAW!D12)*0.609756097560976,0)</f>
        <v>63</v>
      </c>
      <c r="E35" s="15">
        <f>ROUND((RAW!E12)*0.609756097560976,0)</f>
        <v>80</v>
      </c>
      <c r="F35" s="15">
        <f>ROUND((RAW!F12)*0.609756097560976,0)</f>
        <v>85</v>
      </c>
      <c r="G35" s="15">
        <f>ROUND((RAW!G12)*0.609756097560976,0)</f>
        <v>64</v>
      </c>
      <c r="H35" s="15">
        <f>ROUND((RAW!H12)*0.609756097560976,0)</f>
        <v>66</v>
      </c>
      <c r="I35" s="15">
        <f>ROUND((RAW!I12)*0.609756097560976,0)</f>
        <v>115</v>
      </c>
      <c r="J35" s="15">
        <f>ROUND((RAW!J12)*0.609756097560976,0)</f>
        <v>119</v>
      </c>
      <c r="K35" s="15">
        <f>ROUND((RAW!K12)*0.609756097560976,0)</f>
        <v>73</v>
      </c>
      <c r="L35" s="15">
        <f>ROUND((RAW!L12)*0.609756097560976,0)</f>
        <v>78</v>
      </c>
      <c r="M35" s="15">
        <f>ROUND((RAW!M12)*0.609756097560976,0)</f>
        <v>101</v>
      </c>
      <c r="N35" s="15">
        <f>ROUND((RAW!N12)*0.609756097560976,0)</f>
        <v>123</v>
      </c>
      <c r="O35" s="15">
        <f>ROUND((RAW!O12)*0.609756097560976,0)</f>
        <v>109</v>
      </c>
      <c r="P35" s="15">
        <f>ROUND((RAW!P12)*0.609756097560976,0)</f>
        <v>131</v>
      </c>
      <c r="Q35" s="15">
        <f>ROUND((RAW!Q12)*0.609756097560976,0)</f>
        <v>135</v>
      </c>
      <c r="R35" s="15">
        <f>ROUND((RAW!R12)*0.609756097560976,0)</f>
        <v>138</v>
      </c>
      <c r="S35" s="15">
        <f>ROUND((RAW!S12)*0.609756097560976,0)</f>
        <v>143</v>
      </c>
      <c r="T35" s="15">
        <f>ROUND((RAW!T12)*0.609756097560976,0)</f>
        <v>153</v>
      </c>
      <c r="U35" s="15">
        <f>ROUND((RAW!U12)*0.609756097560976,0)</f>
        <v>165</v>
      </c>
      <c r="V35" s="15">
        <f>ROUND((RAW!V12)*0.609756097560976,0)</f>
        <v>169</v>
      </c>
      <c r="W35" s="15">
        <f>ROUND((RAW!W12)*0.609756097560976,0)</f>
        <v>59</v>
      </c>
      <c r="X35" s="15">
        <f>ROUND((RAW!X12)*0.609756097560976,0)</f>
        <v>59</v>
      </c>
      <c r="Y35" s="15">
        <f>ROUND((RAW!Y12)*0.609756097560976,0)</f>
        <v>62</v>
      </c>
      <c r="Z35" s="15">
        <f>ROUND((RAW!Z12)*0.609756097560976,0)</f>
        <v>70</v>
      </c>
      <c r="AA35" s="15">
        <f>ROUND((RAW!AA12)*0.609756097560976,0)</f>
        <v>62</v>
      </c>
      <c r="AB35" s="15">
        <f>ROUND((RAW!AB12)*0.609756097560976,0)</f>
        <v>73</v>
      </c>
      <c r="AC35" s="15">
        <f>ROUND((RAW!AC12)*0.609756097560976,0)</f>
        <v>60</v>
      </c>
      <c r="AD35" s="15">
        <f>ROUND((RAW!AD12)*0.609756097560976,0)</f>
        <v>63</v>
      </c>
      <c r="AE35" s="15">
        <f>ROUND((RAW!AE12)*0.609756097560976,0)</f>
        <v>60</v>
      </c>
      <c r="AF35" s="15">
        <f>ROUND((RAW!AF12)*0.609756097560976,0)</f>
        <v>67</v>
      </c>
      <c r="AG35" s="15">
        <f>ROUND((RAW!AG12)*0.609756097560976,0)</f>
        <v>50</v>
      </c>
      <c r="AH35" s="15">
        <f>ROUND((RAW!AH12)*0.609756097560976,0)</f>
        <v>55</v>
      </c>
      <c r="AI35" s="15">
        <f>ROUND((RAW!AI12)*0.609756097560976,0)</f>
        <v>59</v>
      </c>
      <c r="AJ35" s="15">
        <f>ROUND((RAW!AJ12)*0.609756097560976,0)</f>
        <v>103</v>
      </c>
      <c r="AK35" s="15">
        <f>ROUND((RAW!AK12)*0.609756097560976,0)</f>
        <v>124</v>
      </c>
      <c r="AL35" s="15">
        <f>ROUND((RAW!AL12)*0.609756097560976,0)</f>
        <v>82</v>
      </c>
      <c r="AM35" s="15">
        <f>ROUND((RAW!AM12)*0.609756097560976,0)</f>
        <v>86</v>
      </c>
      <c r="AN35" s="15">
        <f>ROUND((RAW!AN12)*0.609756097560976,0)</f>
        <v>91</v>
      </c>
      <c r="AO35" s="15">
        <f>ROUND((RAW!AO12)*0.609756097560976,0)</f>
        <v>96</v>
      </c>
      <c r="AP35" s="15">
        <f>ROUND((RAW!AP12)*0.609756097560976,0)</f>
        <v>96</v>
      </c>
      <c r="AQ35" s="15">
        <f>ROUND((RAW!AQ12)*0.609756097560976,0)</f>
        <v>95</v>
      </c>
      <c r="AR35" s="15">
        <f>ROUND((RAW!AR12)*0.609756097560976,0)</f>
        <v>99</v>
      </c>
      <c r="AS35" s="15">
        <f>ROUND((RAW!AS12)*0.609756097560976,0)</f>
        <v>103</v>
      </c>
      <c r="AT35" s="15">
        <f>ROUND((RAW!AT12)*0.609756097560976,0)</f>
        <v>107</v>
      </c>
      <c r="AU35" s="15">
        <f>ROUND((RAW!AU12)*0.609756097560976,0)</f>
        <v>113</v>
      </c>
      <c r="AV35" s="15">
        <f>ROUND((RAW!AV12)*0.609756097560976,0)</f>
        <v>119</v>
      </c>
      <c r="AW35" s="15">
        <f>ROUND((RAW!AW12)*0.609756097560976,0)</f>
        <v>135</v>
      </c>
      <c r="AX35" s="15">
        <f>ROUND((RAW!AX12)*0.609756097560976,0)</f>
        <v>83</v>
      </c>
      <c r="AY35" s="15">
        <f>ROUND((RAW!AY12)*0.609756097560976,0)</f>
        <v>149</v>
      </c>
      <c r="AZ35" s="15">
        <f>ROUND((RAW!AZ12)*0.609756097560976,0)</f>
        <v>154</v>
      </c>
      <c r="BA35" s="15">
        <f>ROUND((RAW!BA12)*0.609756097560976,0)</f>
        <v>159</v>
      </c>
      <c r="BB35" s="15">
        <f>ROUND((RAW!BB12)*0.609756097560976,0)</f>
        <v>176</v>
      </c>
      <c r="BC35" s="15">
        <f>ROUND((RAW!BC12)*0.609756097560976,0)</f>
        <v>175</v>
      </c>
      <c r="BD35" s="15">
        <f>ROUND((RAW!BD12)*0.609756097560976,0)</f>
        <v>179</v>
      </c>
      <c r="BE35" s="15">
        <f>ROUND((RAW!BE12)*0.609756097560976,0)</f>
        <v>206</v>
      </c>
      <c r="BF35" s="15">
        <f>ROUND((RAW!BF12)*0.609756097560976,0)</f>
        <v>153</v>
      </c>
      <c r="BG35" s="15">
        <f>ROUND((RAW!BG12)*0.609756097560976,0)</f>
        <v>180</v>
      </c>
      <c r="BH35" s="15">
        <f>ROUND((RAW!BH12)*0.609756097560976,0)</f>
        <v>184</v>
      </c>
      <c r="BI35" s="15">
        <f>ROUND((RAW!BI12)*0.609756097560976,0)</f>
        <v>187</v>
      </c>
      <c r="BJ35" s="15">
        <f>ROUND((RAW!BJ12)*0.609756097560976,0)</f>
        <v>222</v>
      </c>
      <c r="BK35" s="15">
        <f>ROUND((RAW!BK12)*0.609756097560976,0)</f>
        <v>196</v>
      </c>
      <c r="BL35" s="15">
        <f>ROUND((RAW!BL12)*0.609756097560976,0)</f>
        <v>230</v>
      </c>
      <c r="BM35" s="15">
        <f>ROUND((RAW!BM12)*0.609756097560976,0)</f>
        <v>240</v>
      </c>
    </row>
    <row r="36" spans="1:65" s="14" customFormat="1" ht="15">
      <c r="A36" s="14" t="s">
        <v>245</v>
      </c>
      <c r="B36" s="15">
        <f>ROUND((RAW!B13)*0.497512437810945,0)</f>
        <v>100</v>
      </c>
      <c r="C36" s="15">
        <f>ROUND((RAW!C13)*0.497512437810945,0)</f>
        <v>62</v>
      </c>
      <c r="D36" s="15">
        <f>ROUND((RAW!D13)*0.497512437810945,0)</f>
        <v>63</v>
      </c>
      <c r="E36" s="15">
        <f>ROUND((RAW!E13)*0.497512437810945,0)</f>
        <v>80</v>
      </c>
      <c r="F36" s="15">
        <f>ROUND((RAW!F13)*0.497512437810945,0)</f>
        <v>85</v>
      </c>
      <c r="G36" s="15">
        <f>ROUND((RAW!G13)*0.497512437810945,0)</f>
        <v>64</v>
      </c>
      <c r="H36" s="15">
        <f>ROUND((RAW!H13)*0.497512437810945,0)</f>
        <v>66</v>
      </c>
      <c r="I36" s="15">
        <f>ROUND((RAW!I13)*0.497512437810945,0)</f>
        <v>114</v>
      </c>
      <c r="J36" s="15">
        <f>ROUND((RAW!J13)*0.497512437810945,0)</f>
        <v>118</v>
      </c>
      <c r="K36" s="15">
        <f>ROUND((RAW!K13)*0.497512437810945,0)</f>
        <v>73</v>
      </c>
      <c r="L36" s="15">
        <f>ROUND((RAW!L13)*0.497512437810945,0)</f>
        <v>78</v>
      </c>
      <c r="M36" s="15">
        <f>ROUND((RAW!M13)*0.497512437810945,0)</f>
        <v>101</v>
      </c>
      <c r="N36" s="15">
        <f>ROUND((RAW!N13)*0.497512437810945,0)</f>
        <v>120</v>
      </c>
      <c r="O36" s="15">
        <f>ROUND((RAW!O13)*0.497512437810945,0)</f>
        <v>109</v>
      </c>
      <c r="P36" s="15">
        <f>ROUND((RAW!P13)*0.497512437810945,0)</f>
        <v>130</v>
      </c>
      <c r="Q36" s="15">
        <f>ROUND((RAW!Q13)*0.497512437810945,0)</f>
        <v>134</v>
      </c>
      <c r="R36" s="15">
        <f>ROUND((RAW!R13)*0.497512437810945,0)</f>
        <v>139</v>
      </c>
      <c r="S36" s="15">
        <f>ROUND((RAW!S13)*0.497512437810945,0)</f>
        <v>144</v>
      </c>
      <c r="T36" s="15">
        <f>ROUND((RAW!T13)*0.497512437810945,0)</f>
        <v>154</v>
      </c>
      <c r="U36" s="15">
        <f>ROUND((RAW!U13)*0.497512437810945,0)</f>
        <v>165</v>
      </c>
      <c r="V36" s="15">
        <f>ROUND((RAW!V13)*0.497512437810945,0)</f>
        <v>169</v>
      </c>
      <c r="W36" s="15">
        <f>ROUND((RAW!W13)*0.497512437810945,0)</f>
        <v>62</v>
      </c>
      <c r="X36" s="15">
        <f>ROUND((RAW!X13)*0.497512437810945,0)</f>
        <v>63</v>
      </c>
      <c r="Y36" s="15">
        <f>ROUND((RAW!Y13)*0.497512437810945,0)</f>
        <v>66</v>
      </c>
      <c r="Z36" s="15">
        <f>ROUND((RAW!Z13)*0.497512437810945,0)</f>
        <v>75</v>
      </c>
      <c r="AA36" s="15">
        <f>ROUND((RAW!AA13)*0.497512437810945,0)</f>
        <v>66</v>
      </c>
      <c r="AB36" s="15">
        <f>ROUND((RAW!AB13)*0.497512437810945,0)</f>
        <v>78</v>
      </c>
      <c r="AC36" s="15">
        <f>ROUND((RAW!AC13)*0.497512437810945,0)</f>
        <v>66</v>
      </c>
      <c r="AD36" s="15">
        <f>ROUND((RAW!AD13)*0.497512437810945,0)</f>
        <v>69</v>
      </c>
      <c r="AE36" s="15">
        <f>ROUND((RAW!AE13)*0.497512437810945,0)</f>
        <v>66</v>
      </c>
      <c r="AF36" s="15">
        <f>ROUND((RAW!AF13)*0.497512437810945,0)</f>
        <v>73</v>
      </c>
      <c r="AG36" s="15">
        <f>ROUND((RAW!AG13)*0.497512437810945,0)</f>
        <v>52</v>
      </c>
      <c r="AH36" s="15">
        <f>ROUND((RAW!AH13)*0.497512437810945,0)</f>
        <v>57</v>
      </c>
      <c r="AI36" s="15">
        <f>ROUND((RAW!AI13)*0.497512437810945,0)</f>
        <v>64</v>
      </c>
      <c r="AJ36" s="15">
        <f>ROUND((RAW!AJ13)*0.497512437810945,0)</f>
        <v>110</v>
      </c>
      <c r="AK36" s="15">
        <f>ROUND((RAW!AK13)*0.497512437810945,0)</f>
        <v>133</v>
      </c>
      <c r="AL36" s="15">
        <f>ROUND((RAW!AL13)*0.497512437810945,0)</f>
        <v>91</v>
      </c>
      <c r="AM36" s="15">
        <f>ROUND((RAW!AM13)*0.497512437810945,0)</f>
        <v>96</v>
      </c>
      <c r="AN36" s="15">
        <f>ROUND((RAW!AN13)*0.497512437810945,0)</f>
        <v>100</v>
      </c>
      <c r="AO36" s="15">
        <f>ROUND((RAW!AO13)*0.497512437810945,0)</f>
        <v>105</v>
      </c>
      <c r="AP36" s="15">
        <f>ROUND((RAW!AP13)*0.497512437810945,0)</f>
        <v>106</v>
      </c>
      <c r="AQ36" s="15">
        <f>ROUND((RAW!AQ13)*0.497512437810945,0)</f>
        <v>105</v>
      </c>
      <c r="AR36" s="15">
        <f>ROUND((RAW!AR13)*0.497512437810945,0)</f>
        <v>109</v>
      </c>
      <c r="AS36" s="15">
        <f>ROUND((RAW!AS13)*0.497512437810945,0)</f>
        <v>114</v>
      </c>
      <c r="AT36" s="15">
        <f>ROUND((RAW!AT13)*0.497512437810945,0)</f>
        <v>118</v>
      </c>
      <c r="AU36" s="15">
        <f>ROUND((RAW!AU13)*0.497512437810945,0)</f>
        <v>125</v>
      </c>
      <c r="AV36" s="15">
        <f>ROUND((RAW!AV13)*0.497512437810945,0)</f>
        <v>131</v>
      </c>
      <c r="AW36" s="15">
        <f>ROUND((RAW!AW13)*0.497512437810945,0)</f>
        <v>145</v>
      </c>
      <c r="AX36" s="15">
        <f>ROUND((RAW!AX13)*0.497512437810945,0)</f>
        <v>92</v>
      </c>
      <c r="AY36" s="15">
        <f>ROUND((RAW!AY13)*0.497512437810945,0)</f>
        <v>159</v>
      </c>
      <c r="AZ36" s="15">
        <f>ROUND((RAW!AZ13)*0.497512437810945,0)</f>
        <v>171</v>
      </c>
      <c r="BA36" s="15">
        <f>ROUND((RAW!BA13)*0.497512437810945,0)</f>
        <v>179</v>
      </c>
      <c r="BB36" s="15">
        <f>ROUND((RAW!BB13)*0.497512437810945,0)</f>
        <v>194</v>
      </c>
      <c r="BC36" s="15">
        <f>ROUND((RAW!BC13)*0.497512437810945,0)</f>
        <v>193</v>
      </c>
      <c r="BD36" s="15">
        <f>ROUND((RAW!BD13)*0.497512437810945,0)</f>
        <v>200</v>
      </c>
      <c r="BE36" s="15">
        <f>ROUND((RAW!BE13)*0.497512437810945,0)</f>
        <v>233</v>
      </c>
      <c r="BF36" s="15">
        <f>ROUND((RAW!BF13)*0.497512437810945,0)</f>
        <v>173</v>
      </c>
      <c r="BG36" s="15">
        <f>ROUND((RAW!BG13)*0.497512437810945,0)</f>
        <v>200</v>
      </c>
      <c r="BH36" s="15">
        <f>ROUND((RAW!BH13)*0.497512437810945,0)</f>
        <v>204</v>
      </c>
      <c r="BI36" s="15">
        <f>ROUND((RAW!BI13)*0.497512437810945,0)</f>
        <v>205</v>
      </c>
      <c r="BJ36" s="15">
        <f>ROUND((RAW!BJ13)*0.497512437810945,0)</f>
        <v>246</v>
      </c>
      <c r="BK36" s="15">
        <f>ROUND((RAW!BK13)*0.497512437810945,0)</f>
        <v>216</v>
      </c>
      <c r="BL36" s="15">
        <f>ROUND((RAW!BL13)*0.497512437810945,0)</f>
        <v>253</v>
      </c>
      <c r="BM36" s="15">
        <f>ROUND((RAW!BM13)*0.497512437810945,0)</f>
        <v>261</v>
      </c>
    </row>
    <row r="37" spans="1:65" s="14" customFormat="1" ht="15">
      <c r="A37" s="14" t="s">
        <v>246</v>
      </c>
      <c r="B37" s="15">
        <f>ROUND((RAW!B14)*0.680272108843537,0)</f>
        <v>100</v>
      </c>
      <c r="C37" s="15">
        <f>ROUND((RAW!C14)*0.680272108843537,0)</f>
        <v>61</v>
      </c>
      <c r="D37" s="15">
        <f>ROUND((RAW!D14)*0.680272108843537,0)</f>
        <v>63</v>
      </c>
      <c r="E37" s="15">
        <f>ROUND((RAW!E14)*0.680272108843537,0)</f>
        <v>80</v>
      </c>
      <c r="F37" s="15">
        <f>ROUND((RAW!F14)*0.680272108843537,0)</f>
        <v>85</v>
      </c>
      <c r="G37" s="15">
        <f>ROUND((RAW!G14)*0.680272108843537,0)</f>
        <v>64</v>
      </c>
      <c r="H37" s="15">
        <f>ROUND((RAW!H14)*0.680272108843537,0)</f>
        <v>66</v>
      </c>
      <c r="I37" s="15">
        <f>ROUND((RAW!I14)*0.680272108843537,0)</f>
        <v>115</v>
      </c>
      <c r="J37" s="15">
        <f>ROUND((RAW!J14)*0.680272108843537,0)</f>
        <v>118</v>
      </c>
      <c r="K37" s="15">
        <f>ROUND((RAW!K14)*0.680272108843537,0)</f>
        <v>72</v>
      </c>
      <c r="L37" s="15">
        <f>ROUND((RAW!L14)*0.680272108843537,0)</f>
        <v>78</v>
      </c>
      <c r="M37" s="15">
        <f>ROUND((RAW!M14)*0.680272108843537,0)</f>
        <v>101</v>
      </c>
      <c r="N37" s="15">
        <f>ROUND((RAW!N14)*0.680272108843537,0)</f>
        <v>122</v>
      </c>
      <c r="O37" s="15">
        <f>ROUND((RAW!O14)*0.680272108843537,0)</f>
        <v>107</v>
      </c>
      <c r="P37" s="15">
        <f>ROUND((RAW!P14)*0.680272108843537,0)</f>
        <v>131</v>
      </c>
      <c r="Q37" s="15">
        <f>ROUND((RAW!Q14)*0.680272108843537,0)</f>
        <v>135</v>
      </c>
      <c r="R37" s="15">
        <f>ROUND((RAW!R14)*0.680272108843537,0)</f>
        <v>139</v>
      </c>
      <c r="S37" s="15">
        <f>ROUND((RAW!S14)*0.680272108843537,0)</f>
        <v>144</v>
      </c>
      <c r="T37" s="15">
        <f>ROUND((RAW!T14)*0.680272108843537,0)</f>
        <v>153</v>
      </c>
      <c r="U37" s="15">
        <f>ROUND((RAW!U14)*0.680272108843537,0)</f>
        <v>165</v>
      </c>
      <c r="V37" s="15">
        <f>ROUND((RAW!V14)*0.680272108843537,0)</f>
        <v>170</v>
      </c>
      <c r="W37" s="15">
        <f>ROUND((RAW!W14)*0.680272108843537,0)</f>
        <v>63</v>
      </c>
      <c r="X37" s="15">
        <f>ROUND((RAW!X14)*0.680272108843537,0)</f>
        <v>64</v>
      </c>
      <c r="Y37" s="15">
        <f>ROUND((RAW!Y14)*0.680272108843537,0)</f>
        <v>66</v>
      </c>
      <c r="Z37" s="15">
        <f>ROUND((RAW!Z14)*0.680272108843537,0)</f>
        <v>76</v>
      </c>
      <c r="AA37" s="15">
        <f>ROUND((RAW!AA14)*0.680272108843537,0)</f>
        <v>66</v>
      </c>
      <c r="AB37" s="15">
        <f>ROUND((RAW!AB14)*0.680272108843537,0)</f>
        <v>79</v>
      </c>
      <c r="AC37" s="15">
        <f>ROUND((RAW!AC14)*0.680272108843537,0)</f>
        <v>68</v>
      </c>
      <c r="AD37" s="15">
        <f>ROUND((RAW!AD14)*0.680272108843537,0)</f>
        <v>71</v>
      </c>
      <c r="AE37" s="15">
        <f>ROUND((RAW!AE14)*0.680272108843537,0)</f>
        <v>67</v>
      </c>
      <c r="AF37" s="15">
        <f>ROUND((RAW!AF14)*0.680272108843537,0)</f>
        <v>75</v>
      </c>
      <c r="AG37" s="15">
        <f>ROUND((RAW!AG14)*0.680272108843537,0)</f>
        <v>52</v>
      </c>
      <c r="AH37" s="15">
        <f>ROUND((RAW!AH14)*0.680272108843537,0)</f>
        <v>58</v>
      </c>
      <c r="AI37" s="15">
        <f>ROUND((RAW!AI14)*0.680272108843537,0)</f>
        <v>64</v>
      </c>
      <c r="AJ37" s="15">
        <f>ROUND((RAW!AJ14)*0.680272108843537,0)</f>
        <v>111</v>
      </c>
      <c r="AK37" s="15">
        <f>ROUND((RAW!AK14)*0.680272108843537,0)</f>
        <v>135</v>
      </c>
      <c r="AL37" s="15">
        <f>ROUND((RAW!AL14)*0.680272108843537,0)</f>
        <v>89</v>
      </c>
      <c r="AM37" s="15">
        <f>ROUND((RAW!AM14)*0.680272108843537,0)</f>
        <v>95</v>
      </c>
      <c r="AN37" s="15">
        <f>ROUND((RAW!AN14)*0.680272108843537,0)</f>
        <v>101</v>
      </c>
      <c r="AO37" s="15">
        <f>ROUND((RAW!AO14)*0.680272108843537,0)</f>
        <v>106</v>
      </c>
      <c r="AP37" s="15">
        <f>ROUND((RAW!AP14)*0.680272108843537,0)</f>
        <v>103</v>
      </c>
      <c r="AQ37" s="15">
        <f>ROUND((RAW!AQ14)*0.680272108843537,0)</f>
        <v>103</v>
      </c>
      <c r="AR37" s="15">
        <f>ROUND((RAW!AR14)*0.680272108843537,0)</f>
        <v>108</v>
      </c>
      <c r="AS37" s="15">
        <f>ROUND((RAW!AS14)*0.680272108843537,0)</f>
        <v>114</v>
      </c>
      <c r="AT37" s="15">
        <f>ROUND((RAW!AT14)*0.680272108843537,0)</f>
        <v>119</v>
      </c>
      <c r="AU37" s="15">
        <f>ROUND((RAW!AU14)*0.680272108843537,0)</f>
        <v>127</v>
      </c>
      <c r="AV37" s="15">
        <f>ROUND((RAW!AV14)*0.680272108843537,0)</f>
        <v>133</v>
      </c>
      <c r="AW37" s="15">
        <f>ROUND((RAW!AW14)*0.680272108843537,0)</f>
        <v>150</v>
      </c>
      <c r="AX37" s="15">
        <f>ROUND((RAW!AX14)*0.680272108843537,0)</f>
        <v>90</v>
      </c>
      <c r="AY37" s="15">
        <f>ROUND((RAW!AY14)*0.680272108843537,0)</f>
        <v>165</v>
      </c>
      <c r="AZ37" s="15">
        <f>ROUND((RAW!AZ14)*0.680272108843537,0)</f>
        <v>174</v>
      </c>
      <c r="BA37" s="15">
        <f>ROUND((RAW!BA14)*0.680272108843537,0)</f>
        <v>179</v>
      </c>
      <c r="BB37" s="15">
        <f>ROUND((RAW!BB14)*0.680272108843537,0)</f>
        <v>193</v>
      </c>
      <c r="BC37" s="15">
        <f>ROUND((RAW!BC14)*0.680272108843537,0)</f>
        <v>193</v>
      </c>
      <c r="BD37" s="15">
        <f>ROUND((RAW!BD14)*0.680272108843537,0)</f>
        <v>199</v>
      </c>
      <c r="BE37" s="15">
        <f>ROUND((RAW!BE14)*0.680272108843537,0)</f>
        <v>230</v>
      </c>
      <c r="BF37" s="15">
        <f>ROUND((RAW!BF14)*0.680272108843537,0)</f>
        <v>175</v>
      </c>
      <c r="BG37" s="15">
        <f>ROUND((RAW!BG14)*0.680272108843537,0)</f>
        <v>201</v>
      </c>
      <c r="BH37" s="15">
        <f>ROUND((RAW!BH14)*0.680272108843537,0)</f>
        <v>204</v>
      </c>
      <c r="BI37" s="15">
        <f>ROUND((RAW!BI14)*0.680272108843537,0)</f>
        <v>210</v>
      </c>
      <c r="BJ37" s="15">
        <f>ROUND((RAW!BJ14)*0.680272108843537,0)</f>
        <v>248</v>
      </c>
      <c r="BK37" s="15">
        <f>ROUND((RAW!BK14)*0.680272108843537,0)</f>
        <v>220</v>
      </c>
      <c r="BL37" s="15">
        <f>ROUND((RAW!BL14)*0.680272108843537,0)</f>
        <v>258</v>
      </c>
      <c r="BM37" s="15">
        <f>ROUND((RAW!BM14)*0.680272108843537,0)</f>
        <v>267</v>
      </c>
    </row>
    <row r="38" spans="1:65" s="14" customFormat="1" ht="15">
      <c r="A38" s="14" t="s">
        <v>247</v>
      </c>
      <c r="B38" s="15">
        <f>ROUND((RAW!B15)*1.16279069767442,0)</f>
        <v>100</v>
      </c>
      <c r="C38" s="15">
        <f>ROUND((RAW!C15)*1.16279069767442,0)</f>
        <v>62</v>
      </c>
      <c r="D38" s="15">
        <f>ROUND((RAW!D15)*1.16279069767442,0)</f>
        <v>63</v>
      </c>
      <c r="E38" s="15">
        <f>ROUND((RAW!E15)*1.16279069767442,0)</f>
        <v>80</v>
      </c>
      <c r="F38" s="15">
        <f>ROUND((RAW!F15)*1.16279069767442,0)</f>
        <v>85</v>
      </c>
      <c r="G38" s="15">
        <f>ROUND((RAW!G15)*1.16279069767442,0)</f>
        <v>64</v>
      </c>
      <c r="H38" s="15">
        <f>ROUND((RAW!H15)*1.16279069767442,0)</f>
        <v>66</v>
      </c>
      <c r="I38" s="15">
        <f>ROUND((RAW!I15)*1.16279069767442,0)</f>
        <v>115</v>
      </c>
      <c r="J38" s="15">
        <f>ROUND((RAW!J15)*1.16279069767442,0)</f>
        <v>119</v>
      </c>
      <c r="K38" s="15">
        <f>ROUND((RAW!K15)*1.16279069767442,0)</f>
        <v>72</v>
      </c>
      <c r="L38" s="15">
        <f>ROUND((RAW!L15)*1.16279069767442,0)</f>
        <v>78</v>
      </c>
      <c r="M38" s="15">
        <f>ROUND((RAW!M15)*1.16279069767442,0)</f>
        <v>100</v>
      </c>
      <c r="N38" s="15">
        <f>ROUND((RAW!N15)*1.16279069767442,0)</f>
        <v>122</v>
      </c>
      <c r="O38" s="15">
        <f>ROUND((RAW!O15)*1.16279069767442,0)</f>
        <v>108</v>
      </c>
      <c r="P38" s="15">
        <f>ROUND((RAW!P15)*1.16279069767442,0)</f>
        <v>131</v>
      </c>
      <c r="Q38" s="15">
        <f>ROUND((RAW!Q15)*1.16279069767442,0)</f>
        <v>135</v>
      </c>
      <c r="R38" s="15">
        <f>ROUND((RAW!R15)*1.16279069767442,0)</f>
        <v>140</v>
      </c>
      <c r="S38" s="15">
        <f>ROUND((RAW!S15)*1.16279069767442,0)</f>
        <v>147</v>
      </c>
      <c r="T38" s="15">
        <f>ROUND((RAW!T15)*1.16279069767442,0)</f>
        <v>157</v>
      </c>
      <c r="U38" s="15">
        <f>ROUND((RAW!U15)*1.16279069767442,0)</f>
        <v>167</v>
      </c>
      <c r="V38" s="15">
        <f>ROUND((RAW!V15)*1.16279069767442,0)</f>
        <v>173</v>
      </c>
      <c r="W38" s="15">
        <f>ROUND((RAW!W15)*1.16279069767442,0)</f>
        <v>63</v>
      </c>
      <c r="X38" s="15">
        <f>ROUND((RAW!X15)*1.16279069767442,0)</f>
        <v>63</v>
      </c>
      <c r="Y38" s="15">
        <f>ROUND((RAW!Y15)*1.16279069767442,0)</f>
        <v>66</v>
      </c>
      <c r="Z38" s="15">
        <f>ROUND((RAW!Z15)*1.16279069767442,0)</f>
        <v>76</v>
      </c>
      <c r="AA38" s="15">
        <f>ROUND((RAW!AA15)*1.16279069767442,0)</f>
        <v>66</v>
      </c>
      <c r="AB38" s="15">
        <f>ROUND((RAW!AB15)*1.16279069767442,0)</f>
        <v>79</v>
      </c>
      <c r="AC38" s="15">
        <f>ROUND((RAW!AC15)*1.16279069767442,0)</f>
        <v>70</v>
      </c>
      <c r="AD38" s="15">
        <f>ROUND((RAW!AD15)*1.16279069767442,0)</f>
        <v>73</v>
      </c>
      <c r="AE38" s="15">
        <f>ROUND((RAW!AE15)*1.16279069767442,0)</f>
        <v>72</v>
      </c>
      <c r="AF38" s="15">
        <f>ROUND((RAW!AF15)*1.16279069767442,0)</f>
        <v>80</v>
      </c>
      <c r="AG38" s="15">
        <f>ROUND((RAW!AG15)*1.16279069767442,0)</f>
        <v>53</v>
      </c>
      <c r="AH38" s="15">
        <f>ROUND((RAW!AH15)*1.16279069767442,0)</f>
        <v>59</v>
      </c>
      <c r="AI38" s="15">
        <f>ROUND((RAW!AI15)*1.16279069767442,0)</f>
        <v>64</v>
      </c>
      <c r="AJ38" s="15">
        <f>ROUND((RAW!AJ15)*1.16279069767442,0)</f>
        <v>110</v>
      </c>
      <c r="AK38" s="15">
        <f>ROUND((RAW!AK15)*1.16279069767442,0)</f>
        <v>135</v>
      </c>
      <c r="AL38" s="15">
        <f>ROUND((RAW!AL15)*1.16279069767442,0)</f>
        <v>94</v>
      </c>
      <c r="AM38" s="15">
        <f>ROUND((RAW!AM15)*1.16279069767442,0)</f>
        <v>99</v>
      </c>
      <c r="AN38" s="15">
        <f>ROUND((RAW!AN15)*1.16279069767442,0)</f>
        <v>105</v>
      </c>
      <c r="AO38" s="15">
        <f>ROUND((RAW!AO15)*1.16279069767442,0)</f>
        <v>109</v>
      </c>
      <c r="AP38" s="15">
        <f>ROUND((RAW!AP15)*1.16279069767442,0)</f>
        <v>114</v>
      </c>
      <c r="AQ38" s="15">
        <f>ROUND((RAW!AQ15)*1.16279069767442,0)</f>
        <v>109</v>
      </c>
      <c r="AR38" s="15">
        <f>ROUND((RAW!AR15)*1.16279069767442,0)</f>
        <v>113</v>
      </c>
      <c r="AS38" s="15">
        <f>ROUND((RAW!AS15)*1.16279069767442,0)</f>
        <v>117</v>
      </c>
      <c r="AT38" s="15">
        <f>ROUND((RAW!AT15)*1.16279069767442,0)</f>
        <v>122</v>
      </c>
      <c r="AU38" s="15">
        <f>ROUND((RAW!AU15)*1.16279069767442,0)</f>
        <v>136</v>
      </c>
      <c r="AV38" s="15">
        <f>ROUND((RAW!AV15)*1.16279069767442,0)</f>
        <v>142</v>
      </c>
      <c r="AW38" s="15">
        <f>ROUND((RAW!AW15)*1.16279069767442,0)</f>
        <v>162</v>
      </c>
      <c r="AX38" s="15">
        <f>ROUND((RAW!AX15)*1.16279069767442,0)</f>
        <v>99</v>
      </c>
      <c r="AY38" s="15">
        <f>ROUND((RAW!AY15)*1.16279069767442,0)</f>
        <v>179</v>
      </c>
      <c r="AZ38" s="15">
        <f>ROUND((RAW!AZ15)*1.16279069767442,0)</f>
        <v>191</v>
      </c>
      <c r="BA38" s="15">
        <f>ROUND((RAW!BA15)*1.16279069767442,0)</f>
        <v>191</v>
      </c>
      <c r="BB38" s="15">
        <f>ROUND((RAW!BB15)*1.16279069767442,0)</f>
        <v>201</v>
      </c>
      <c r="BC38" s="15">
        <f>ROUND((RAW!BC15)*1.16279069767442,0)</f>
        <v>202</v>
      </c>
      <c r="BD38" s="15">
        <f>ROUND((RAW!BD15)*1.16279069767442,0)</f>
        <v>209</v>
      </c>
      <c r="BE38" s="15">
        <f>ROUND((RAW!BE15)*1.16279069767442,0)</f>
        <v>258</v>
      </c>
      <c r="BF38" s="15">
        <f>ROUND((RAW!BF15)*1.16279069767442,0)</f>
        <v>184</v>
      </c>
      <c r="BG38" s="15">
        <f>ROUND((RAW!BG15)*1.16279069767442,0)</f>
        <v>210</v>
      </c>
      <c r="BH38" s="15">
        <f>ROUND((RAW!BH15)*1.16279069767442,0)</f>
        <v>219</v>
      </c>
      <c r="BI38" s="15">
        <f>ROUND((RAW!BI15)*1.16279069767442,0)</f>
        <v>219</v>
      </c>
      <c r="BJ38" s="15">
        <f>ROUND((RAW!BJ15)*1.16279069767442,0)</f>
        <v>262</v>
      </c>
      <c r="BK38" s="15">
        <f>ROUND((RAW!BK15)*1.16279069767442,0)</f>
        <v>229</v>
      </c>
      <c r="BL38" s="15">
        <f>ROUND((RAW!BL15)*1.16279069767442,0)</f>
        <v>271</v>
      </c>
      <c r="BM38" s="15">
        <f>ROUND((RAW!BM15)*1.16279069767442,0)</f>
        <v>283</v>
      </c>
    </row>
    <row r="39" spans="1:65" s="14" customFormat="1" ht="15">
      <c r="A39" s="14" t="s">
        <v>248</v>
      </c>
      <c r="B39" s="15">
        <f>ROUND((RAW!B16)*1.21951219512195,0)</f>
        <v>100</v>
      </c>
      <c r="C39" s="15">
        <f>ROUND((RAW!C16)*1.21951219512195,0)</f>
        <v>62</v>
      </c>
      <c r="D39" s="15">
        <f>ROUND((RAW!D16)*1.21951219512195,0)</f>
        <v>63</v>
      </c>
      <c r="E39" s="15">
        <f>ROUND((RAW!E16)*1.21951219512195,0)</f>
        <v>82</v>
      </c>
      <c r="F39" s="15">
        <f>ROUND((RAW!F16)*1.21951219512195,0)</f>
        <v>87</v>
      </c>
      <c r="G39" s="15">
        <f>ROUND((RAW!G16)*1.21951219512195,0)</f>
        <v>65</v>
      </c>
      <c r="H39" s="15">
        <f>ROUND((RAW!H16)*1.21951219512195,0)</f>
        <v>66</v>
      </c>
      <c r="I39" s="15">
        <f>ROUND((RAW!I16)*1.21951219512195,0)</f>
        <v>115</v>
      </c>
      <c r="J39" s="15">
        <f>ROUND((RAW!J16)*1.21951219512195,0)</f>
        <v>120</v>
      </c>
      <c r="K39" s="15">
        <f>ROUND((RAW!K16)*1.21951219512195,0)</f>
        <v>74</v>
      </c>
      <c r="L39" s="15">
        <f>ROUND((RAW!L16)*1.21951219512195,0)</f>
        <v>79</v>
      </c>
      <c r="M39" s="15">
        <f>ROUND((RAW!M16)*1.21951219512195,0)</f>
        <v>101</v>
      </c>
      <c r="N39" s="15">
        <f>ROUND((RAW!N16)*1.21951219512195,0)</f>
        <v>122</v>
      </c>
      <c r="O39" s="15">
        <f>ROUND((RAW!O16)*1.21951219512195,0)</f>
        <v>109</v>
      </c>
      <c r="P39" s="15">
        <f>ROUND((RAW!P16)*1.21951219512195,0)</f>
        <v>132</v>
      </c>
      <c r="Q39" s="15">
        <f>ROUND((RAW!Q16)*1.21951219512195,0)</f>
        <v>135</v>
      </c>
      <c r="R39" s="15">
        <f>ROUND((RAW!R16)*1.21951219512195,0)</f>
        <v>140</v>
      </c>
      <c r="S39" s="15">
        <f>ROUND((RAW!S16)*1.21951219512195,0)</f>
        <v>151</v>
      </c>
      <c r="T39" s="15">
        <f>ROUND((RAW!T16)*1.21951219512195,0)</f>
        <v>162</v>
      </c>
      <c r="U39" s="15">
        <f>ROUND((RAW!U16)*1.21951219512195,0)</f>
        <v>173</v>
      </c>
      <c r="V39" s="15">
        <f>ROUND((RAW!V16)*1.21951219512195,0)</f>
        <v>179</v>
      </c>
      <c r="W39" s="15">
        <f>ROUND((RAW!W16)*1.21951219512195,0)</f>
        <v>57</v>
      </c>
      <c r="X39" s="15">
        <f>ROUND((RAW!X16)*1.21951219512195,0)</f>
        <v>60</v>
      </c>
      <c r="Y39" s="15">
        <f>ROUND((RAW!Y16)*1.21951219512195,0)</f>
        <v>62</v>
      </c>
      <c r="Z39" s="15">
        <f>ROUND((RAW!Z16)*1.21951219512195,0)</f>
        <v>71</v>
      </c>
      <c r="AA39" s="15">
        <f>ROUND((RAW!AA16)*1.21951219512195,0)</f>
        <v>62</v>
      </c>
      <c r="AB39" s="15">
        <f>ROUND((RAW!AB16)*1.21951219512195,0)</f>
        <v>74</v>
      </c>
      <c r="AC39" s="15">
        <f>ROUND((RAW!AC16)*1.21951219512195,0)</f>
        <v>66</v>
      </c>
      <c r="AD39" s="15">
        <f>ROUND((RAW!AD16)*1.21951219512195,0)</f>
        <v>70</v>
      </c>
      <c r="AE39" s="15">
        <f>ROUND((RAW!AE16)*1.21951219512195,0)</f>
        <v>68</v>
      </c>
      <c r="AF39" s="15">
        <f>ROUND((RAW!AF16)*1.21951219512195,0)</f>
        <v>76</v>
      </c>
      <c r="AG39" s="15">
        <f>ROUND((RAW!AG16)*1.21951219512195,0)</f>
        <v>50</v>
      </c>
      <c r="AH39" s="15">
        <f>ROUND((RAW!AH16)*1.21951219512195,0)</f>
        <v>56</v>
      </c>
      <c r="AI39" s="15">
        <f>ROUND((RAW!AI16)*1.21951219512195,0)</f>
        <v>61</v>
      </c>
      <c r="AJ39" s="15">
        <f>ROUND((RAW!AJ16)*1.21951219512195,0)</f>
        <v>104</v>
      </c>
      <c r="AK39" s="15">
        <f>ROUND((RAW!AK16)*1.21951219512195,0)</f>
        <v>128</v>
      </c>
      <c r="AL39" s="15">
        <f>ROUND((RAW!AL16)*1.21951219512195,0)</f>
        <v>94</v>
      </c>
      <c r="AM39" s="15">
        <f>ROUND((RAW!AM16)*1.21951219512195,0)</f>
        <v>99</v>
      </c>
      <c r="AN39" s="15">
        <f>ROUND((RAW!AN16)*1.21951219512195,0)</f>
        <v>104</v>
      </c>
      <c r="AO39" s="15">
        <f>ROUND((RAW!AO16)*1.21951219512195,0)</f>
        <v>109</v>
      </c>
      <c r="AP39" s="15">
        <f>ROUND((RAW!AP16)*1.21951219512195,0)</f>
        <v>111</v>
      </c>
      <c r="AQ39" s="15">
        <f>ROUND((RAW!AQ16)*1.21951219512195,0)</f>
        <v>109</v>
      </c>
      <c r="AR39" s="15">
        <f>ROUND((RAW!AR16)*1.21951219512195,0)</f>
        <v>112</v>
      </c>
      <c r="AS39" s="15">
        <f>ROUND((RAW!AS16)*1.21951219512195,0)</f>
        <v>117</v>
      </c>
      <c r="AT39" s="15">
        <f>ROUND((RAW!AT16)*1.21951219512195,0)</f>
        <v>121</v>
      </c>
      <c r="AU39" s="15">
        <f>ROUND((RAW!AU16)*1.21951219512195,0)</f>
        <v>130</v>
      </c>
      <c r="AV39" s="15">
        <f>ROUND((RAW!AV16)*1.21951219512195,0)</f>
        <v>137</v>
      </c>
      <c r="AW39" s="15">
        <f>ROUND((RAW!AW16)*1.21951219512195,0)</f>
        <v>154</v>
      </c>
      <c r="AX39" s="15">
        <f>ROUND((RAW!AX16)*1.21951219512195,0)</f>
        <v>96</v>
      </c>
      <c r="AY39" s="15">
        <f>ROUND((RAW!AY16)*1.21951219512195,0)</f>
        <v>171</v>
      </c>
      <c r="AZ39" s="15">
        <f>ROUND((RAW!AZ16)*1.21951219512195,0)</f>
        <v>179</v>
      </c>
      <c r="BA39" s="15">
        <f>ROUND((RAW!BA16)*1.21951219512195,0)</f>
        <v>189</v>
      </c>
      <c r="BB39" s="15">
        <f>ROUND((RAW!BB16)*1.21951219512195,0)</f>
        <v>200</v>
      </c>
      <c r="BC39" s="15">
        <f>ROUND((RAW!BC16)*1.21951219512195,0)</f>
        <v>199</v>
      </c>
      <c r="BD39" s="15">
        <f>ROUND((RAW!BD16)*1.21951219512195,0)</f>
        <v>210</v>
      </c>
      <c r="BE39" s="15">
        <f>ROUND((RAW!BE16)*1.21951219512195,0)</f>
        <v>250</v>
      </c>
      <c r="BF39" s="15">
        <f>ROUND((RAW!BF16)*1.21951219512195,0)</f>
        <v>180</v>
      </c>
      <c r="BG39" s="15">
        <f>ROUND((RAW!BG16)*1.21951219512195,0)</f>
        <v>207</v>
      </c>
      <c r="BH39" s="15">
        <f>ROUND((RAW!BH16)*1.21951219512195,0)</f>
        <v>216</v>
      </c>
      <c r="BI39" s="15">
        <f>ROUND((RAW!BI16)*1.21951219512195,0)</f>
        <v>216</v>
      </c>
      <c r="BJ39" s="15">
        <f>ROUND((RAW!BJ16)*1.21951219512195,0)</f>
        <v>261</v>
      </c>
      <c r="BK39" s="15">
        <f>ROUND((RAW!BK16)*1.21951219512195,0)</f>
        <v>227</v>
      </c>
      <c r="BL39" s="15">
        <f>ROUND((RAW!BL16)*1.21951219512195,0)</f>
        <v>273</v>
      </c>
      <c r="BM39" s="15">
        <f>ROUND((RAW!BM16)*1.21951219512195,0)</f>
        <v>284</v>
      </c>
    </row>
    <row r="40" spans="1:65" s="14" customFormat="1" ht="15">
      <c r="A40" s="14" t="s">
        <v>249</v>
      </c>
      <c r="B40" s="15">
        <f>ROUND((RAW!B17)*1.72413793103448,0)</f>
        <v>100</v>
      </c>
      <c r="C40" s="15">
        <f>ROUND((RAW!C17)*1.72413793103448,0)</f>
        <v>62</v>
      </c>
      <c r="D40" s="15">
        <f>ROUND((RAW!D17)*1.72413793103448,0)</f>
        <v>64</v>
      </c>
      <c r="E40" s="15">
        <f>ROUND((RAW!E17)*1.72413793103448,0)</f>
        <v>81</v>
      </c>
      <c r="F40" s="15">
        <f>ROUND((RAW!F17)*1.72413793103448,0)</f>
        <v>86</v>
      </c>
      <c r="G40" s="15">
        <f>ROUND((RAW!G17)*1.72413793103448,0)</f>
        <v>64</v>
      </c>
      <c r="H40" s="15">
        <f>ROUND((RAW!H17)*1.72413793103448,0)</f>
        <v>67</v>
      </c>
      <c r="I40" s="15">
        <f>ROUND((RAW!I17)*1.72413793103448,0)</f>
        <v>116</v>
      </c>
      <c r="J40" s="15">
        <f>ROUND((RAW!J17)*1.72413793103448,0)</f>
        <v>119</v>
      </c>
      <c r="K40" s="15">
        <f>ROUND((RAW!K17)*1.72413793103448,0)</f>
        <v>72</v>
      </c>
      <c r="L40" s="15">
        <f>ROUND((RAW!L17)*1.72413793103448,0)</f>
        <v>78</v>
      </c>
      <c r="M40" s="15">
        <f>ROUND((RAW!M17)*1.72413793103448,0)</f>
        <v>100</v>
      </c>
      <c r="N40" s="15">
        <f>ROUND((RAW!N17)*1.72413793103448,0)</f>
        <v>122</v>
      </c>
      <c r="O40" s="15">
        <f>ROUND((RAW!O17)*1.72413793103448,0)</f>
        <v>109</v>
      </c>
      <c r="P40" s="15">
        <f>ROUND((RAW!P17)*1.72413793103448,0)</f>
        <v>133</v>
      </c>
      <c r="Q40" s="15">
        <f>ROUND((RAW!Q17)*1.72413793103448,0)</f>
        <v>134</v>
      </c>
      <c r="R40" s="15">
        <f>ROUND((RAW!R17)*1.72413793103448,0)</f>
        <v>140</v>
      </c>
      <c r="S40" s="15">
        <f>ROUND((RAW!S17)*1.72413793103448,0)</f>
        <v>145</v>
      </c>
      <c r="T40" s="15">
        <f>ROUND((RAW!T17)*1.72413793103448,0)</f>
        <v>155</v>
      </c>
      <c r="U40" s="15">
        <f>ROUND((RAW!U17)*1.72413793103448,0)</f>
        <v>166</v>
      </c>
      <c r="V40" s="15">
        <f>ROUND((RAW!V17)*1.72413793103448,0)</f>
        <v>171</v>
      </c>
      <c r="W40" s="15">
        <f>ROUND((RAW!W17)*1.72413793103448,0)</f>
        <v>66</v>
      </c>
      <c r="X40" s="15">
        <f>ROUND((RAW!X17)*1.72413793103448,0)</f>
        <v>66</v>
      </c>
      <c r="Y40" s="15">
        <f>ROUND((RAW!Y17)*1.72413793103448,0)</f>
        <v>69</v>
      </c>
      <c r="Z40" s="15">
        <f>ROUND((RAW!Z17)*1.72413793103448,0)</f>
        <v>79</v>
      </c>
      <c r="AA40" s="15">
        <f>ROUND((RAW!AA17)*1.72413793103448,0)</f>
        <v>69</v>
      </c>
      <c r="AB40" s="15">
        <f>ROUND((RAW!AB17)*1.72413793103448,0)</f>
        <v>81</v>
      </c>
      <c r="AC40" s="15">
        <f>ROUND((RAW!AC17)*1.72413793103448,0)</f>
        <v>71</v>
      </c>
      <c r="AD40" s="15">
        <f>ROUND((RAW!AD17)*1.72413793103448,0)</f>
        <v>74</v>
      </c>
      <c r="AE40" s="15">
        <f>ROUND((RAW!AE17)*1.72413793103448,0)</f>
        <v>72</v>
      </c>
      <c r="AF40" s="15">
        <f>ROUND((RAW!AF17)*1.72413793103448,0)</f>
        <v>81</v>
      </c>
      <c r="AG40" s="15">
        <f>ROUND((RAW!AG17)*1.72413793103448,0)</f>
        <v>57</v>
      </c>
      <c r="AH40" s="15">
        <f>ROUND((RAW!AH17)*1.72413793103448,0)</f>
        <v>62</v>
      </c>
      <c r="AI40" s="15">
        <f>ROUND((RAW!AI17)*1.72413793103448,0)</f>
        <v>66</v>
      </c>
      <c r="AJ40" s="15">
        <f>ROUND((RAW!AJ17)*1.72413793103448,0)</f>
        <v>112</v>
      </c>
      <c r="AK40" s="15">
        <f>ROUND((RAW!AK17)*1.72413793103448,0)</f>
        <v>140</v>
      </c>
      <c r="AL40" s="15">
        <f>ROUND((RAW!AL17)*1.72413793103448,0)</f>
        <v>95</v>
      </c>
      <c r="AM40" s="15">
        <f>ROUND((RAW!AM17)*1.72413793103448,0)</f>
        <v>100</v>
      </c>
      <c r="AN40" s="15">
        <f>ROUND((RAW!AN17)*1.72413793103448,0)</f>
        <v>105</v>
      </c>
      <c r="AO40" s="15">
        <f>ROUND((RAW!AO17)*1.72413793103448,0)</f>
        <v>110</v>
      </c>
      <c r="AP40" s="15">
        <f>ROUND((RAW!AP17)*1.72413793103448,0)</f>
        <v>110</v>
      </c>
      <c r="AQ40" s="15">
        <f>ROUND((RAW!AQ17)*1.72413793103448,0)</f>
        <v>110</v>
      </c>
      <c r="AR40" s="15">
        <f>ROUND((RAW!AR17)*1.72413793103448,0)</f>
        <v>114</v>
      </c>
      <c r="AS40" s="15">
        <f>ROUND((RAW!AS17)*1.72413793103448,0)</f>
        <v>119</v>
      </c>
      <c r="AT40" s="15">
        <f>ROUND((RAW!AT17)*1.72413793103448,0)</f>
        <v>122</v>
      </c>
      <c r="AU40" s="15">
        <f>ROUND((RAW!AU17)*1.72413793103448,0)</f>
        <v>138</v>
      </c>
      <c r="AV40" s="15">
        <f>ROUND((RAW!AV17)*1.72413793103448,0)</f>
        <v>145</v>
      </c>
      <c r="AW40" s="15">
        <f>ROUND((RAW!AW17)*1.72413793103448,0)</f>
        <v>164</v>
      </c>
      <c r="AX40" s="15">
        <f>ROUND((RAW!AX17)*1.72413793103448,0)</f>
        <v>97</v>
      </c>
      <c r="AY40" s="15">
        <f>ROUND((RAW!AY17)*1.72413793103448,0)</f>
        <v>179</v>
      </c>
      <c r="AZ40" s="15">
        <f>ROUND((RAW!AZ17)*1.72413793103448,0)</f>
        <v>191</v>
      </c>
      <c r="BA40" s="15">
        <f>ROUND((RAW!BA17)*1.72413793103448,0)</f>
        <v>191</v>
      </c>
      <c r="BB40" s="15">
        <f>ROUND((RAW!BB17)*1.72413793103448,0)</f>
        <v>200</v>
      </c>
      <c r="BC40" s="15">
        <f>ROUND((RAW!BC17)*1.72413793103448,0)</f>
        <v>200</v>
      </c>
      <c r="BD40" s="15">
        <f>ROUND((RAW!BD17)*1.72413793103448,0)</f>
        <v>210</v>
      </c>
      <c r="BE40" s="15">
        <f>ROUND((RAW!BE17)*1.72413793103448,0)</f>
        <v>252</v>
      </c>
      <c r="BF40" s="15">
        <f>ROUND((RAW!BF17)*1.72413793103448,0)</f>
        <v>184</v>
      </c>
      <c r="BG40" s="15">
        <f>ROUND((RAW!BG17)*1.72413793103448,0)</f>
        <v>212</v>
      </c>
      <c r="BH40" s="15">
        <f>ROUND((RAW!BH17)*1.72413793103448,0)</f>
        <v>221</v>
      </c>
      <c r="BI40" s="15">
        <f>ROUND((RAW!BI17)*1.72413793103448,0)</f>
        <v>221</v>
      </c>
      <c r="BJ40" s="15">
        <f>ROUND((RAW!BJ17)*1.72413793103448,0)</f>
        <v>247</v>
      </c>
      <c r="BK40" s="15">
        <f>ROUND((RAW!BK17)*1.72413793103448,0)</f>
        <v>231</v>
      </c>
      <c r="BL40" s="15">
        <f>ROUND((RAW!BL17)*1.72413793103448,0)</f>
        <v>267</v>
      </c>
      <c r="BM40" s="15">
        <f>ROUND((RAW!BM17)*1.72413793103448,0)</f>
        <v>276</v>
      </c>
    </row>
    <row r="41" spans="1:65" s="16" customFormat="1" ht="18.75">
      <c r="A41" s="16" t="s">
        <v>250</v>
      </c>
      <c r="B41" s="17">
        <f aca="true" t="shared" si="12" ref="B41:AL41">ROUND(AVERAGE(B35:B40),0)</f>
        <v>100</v>
      </c>
      <c r="C41" s="17">
        <f t="shared" si="12"/>
        <v>62</v>
      </c>
      <c r="D41" s="17">
        <f t="shared" si="12"/>
        <v>63</v>
      </c>
      <c r="E41" s="17">
        <f t="shared" si="12"/>
        <v>81</v>
      </c>
      <c r="F41" s="17">
        <f t="shared" si="12"/>
        <v>86</v>
      </c>
      <c r="G41" s="17">
        <f t="shared" si="12"/>
        <v>64</v>
      </c>
      <c r="H41" s="17">
        <f t="shared" si="12"/>
        <v>66</v>
      </c>
      <c r="I41" s="17">
        <f t="shared" si="12"/>
        <v>115</v>
      </c>
      <c r="J41" s="17">
        <f t="shared" si="12"/>
        <v>119</v>
      </c>
      <c r="K41" s="17">
        <f t="shared" si="12"/>
        <v>73</v>
      </c>
      <c r="L41" s="17">
        <f t="shared" si="12"/>
        <v>78</v>
      </c>
      <c r="M41" s="17">
        <f t="shared" si="12"/>
        <v>101</v>
      </c>
      <c r="N41" s="17">
        <f t="shared" si="12"/>
        <v>122</v>
      </c>
      <c r="O41" s="17">
        <f t="shared" si="12"/>
        <v>109</v>
      </c>
      <c r="P41" s="17">
        <f t="shared" si="12"/>
        <v>131</v>
      </c>
      <c r="Q41" s="17">
        <f t="shared" si="12"/>
        <v>135</v>
      </c>
      <c r="R41" s="17">
        <f t="shared" si="12"/>
        <v>139</v>
      </c>
      <c r="S41" s="17">
        <f t="shared" si="12"/>
        <v>146</v>
      </c>
      <c r="T41" s="17">
        <f t="shared" si="12"/>
        <v>156</v>
      </c>
      <c r="U41" s="17">
        <f t="shared" si="12"/>
        <v>167</v>
      </c>
      <c r="V41" s="17">
        <f t="shared" si="12"/>
        <v>172</v>
      </c>
      <c r="W41" s="17">
        <f t="shared" si="12"/>
        <v>62</v>
      </c>
      <c r="X41" s="17">
        <f t="shared" si="12"/>
        <v>63</v>
      </c>
      <c r="Y41" s="17">
        <f t="shared" si="12"/>
        <v>65</v>
      </c>
      <c r="Z41" s="17">
        <f t="shared" si="12"/>
        <v>75</v>
      </c>
      <c r="AA41" s="17">
        <f t="shared" si="12"/>
        <v>65</v>
      </c>
      <c r="AB41" s="17">
        <f t="shared" si="12"/>
        <v>77</v>
      </c>
      <c r="AC41" s="17">
        <f t="shared" si="12"/>
        <v>67</v>
      </c>
      <c r="AD41" s="17">
        <f t="shared" si="12"/>
        <v>70</v>
      </c>
      <c r="AE41" s="17">
        <f>ROUND(AVERAGE(AE35:AE40),0)</f>
        <v>68</v>
      </c>
      <c r="AF41" s="17">
        <f>ROUND(AVERAGE(AF35:AF40),0)</f>
        <v>75</v>
      </c>
      <c r="AG41" s="17">
        <f>ROUND(AVERAGE(AG35:AG40),0)</f>
        <v>52</v>
      </c>
      <c r="AH41" s="17">
        <f>ROUND(AVERAGE(AH35:AH40),0)</f>
        <v>58</v>
      </c>
      <c r="AI41" s="17">
        <f>ROUND(AVERAGE(AI35:AI40),0)</f>
        <v>63</v>
      </c>
      <c r="AJ41" s="17">
        <f t="shared" si="12"/>
        <v>108</v>
      </c>
      <c r="AK41" s="17">
        <f t="shared" si="12"/>
        <v>133</v>
      </c>
      <c r="AL41" s="17">
        <f t="shared" si="12"/>
        <v>91</v>
      </c>
      <c r="AM41" s="17">
        <f aca="true" t="shared" si="13" ref="AM41:BM41">ROUND(AVERAGE(AM35:AM40),0)</f>
        <v>96</v>
      </c>
      <c r="AN41" s="17">
        <f t="shared" si="13"/>
        <v>101</v>
      </c>
      <c r="AO41" s="17">
        <f t="shared" si="13"/>
        <v>106</v>
      </c>
      <c r="AP41" s="17">
        <f t="shared" si="13"/>
        <v>107</v>
      </c>
      <c r="AQ41" s="17">
        <f t="shared" si="13"/>
        <v>105</v>
      </c>
      <c r="AR41" s="17">
        <f t="shared" si="13"/>
        <v>109</v>
      </c>
      <c r="AS41" s="17">
        <f t="shared" si="13"/>
        <v>114</v>
      </c>
      <c r="AT41" s="17">
        <f t="shared" si="13"/>
        <v>118</v>
      </c>
      <c r="AU41" s="17">
        <f t="shared" si="13"/>
        <v>128</v>
      </c>
      <c r="AV41" s="17">
        <f t="shared" si="13"/>
        <v>135</v>
      </c>
      <c r="AW41" s="17">
        <f t="shared" si="13"/>
        <v>152</v>
      </c>
      <c r="AX41" s="17">
        <f t="shared" si="13"/>
        <v>93</v>
      </c>
      <c r="AY41" s="17">
        <f t="shared" si="13"/>
        <v>167</v>
      </c>
      <c r="AZ41" s="17">
        <f t="shared" si="13"/>
        <v>177</v>
      </c>
      <c r="BA41" s="17">
        <f t="shared" si="13"/>
        <v>181</v>
      </c>
      <c r="BB41" s="17">
        <f t="shared" si="13"/>
        <v>194</v>
      </c>
      <c r="BC41" s="17">
        <f t="shared" si="13"/>
        <v>194</v>
      </c>
      <c r="BD41" s="17">
        <f t="shared" si="13"/>
        <v>201</v>
      </c>
      <c r="BE41" s="17">
        <f t="shared" si="13"/>
        <v>238</v>
      </c>
      <c r="BF41" s="17">
        <f t="shared" si="13"/>
        <v>175</v>
      </c>
      <c r="BG41" s="17">
        <f t="shared" si="13"/>
        <v>202</v>
      </c>
      <c r="BH41" s="17">
        <f t="shared" si="13"/>
        <v>208</v>
      </c>
      <c r="BI41" s="17">
        <f t="shared" si="13"/>
        <v>210</v>
      </c>
      <c r="BJ41" s="17">
        <f t="shared" si="13"/>
        <v>248</v>
      </c>
      <c r="BK41" s="17">
        <f t="shared" si="13"/>
        <v>220</v>
      </c>
      <c r="BL41" s="17">
        <f t="shared" si="13"/>
        <v>259</v>
      </c>
      <c r="BM41" s="17">
        <f t="shared" si="13"/>
        <v>269</v>
      </c>
    </row>
    <row r="42" spans="1:65" s="18" customFormat="1" ht="15">
      <c r="A42" s="18" t="s">
        <v>251</v>
      </c>
      <c r="B42" s="19">
        <f>ROUND((1/RAW!B55)*0.300925925925926,0)</f>
        <v>100</v>
      </c>
      <c r="C42" s="19">
        <f>ROUND((1/RAW!C55)*0.300925925925926,0)</f>
        <v>88</v>
      </c>
      <c r="D42" s="19">
        <f>ROUND((1/RAW!D55)*0.300925925925926,0)</f>
        <v>90</v>
      </c>
      <c r="E42" s="19">
        <f>ROUND((1/RAW!E55)*0.300925925925926,0)</f>
        <v>101</v>
      </c>
      <c r="F42" s="19">
        <f>ROUND((1/RAW!F55)*0.300925925925926,0)</f>
        <v>111</v>
      </c>
      <c r="G42" s="19">
        <f>ROUND((1/RAW!G55)*0.300925925925926,0)</f>
        <v>92</v>
      </c>
      <c r="H42" s="19">
        <f>ROUND((1/RAW!H55)*0.300925925925926,0)</f>
        <v>97</v>
      </c>
      <c r="I42" s="19">
        <f>ROUND((1/RAW!I55)*0.300925925925926,0)</f>
        <v>108</v>
      </c>
      <c r="J42" s="19">
        <f>ROUND((1/RAW!J55)*0.300925925925926,0)</f>
        <v>116</v>
      </c>
      <c r="K42" s="19">
        <f>ROUND((1/RAW!K55)*0.300925925925926,0)</f>
        <v>98</v>
      </c>
      <c r="L42" s="19">
        <f>ROUND((1/RAW!L55)*0.300925925925926,0)</f>
        <v>102</v>
      </c>
      <c r="M42" s="19">
        <f>ROUND((1/RAW!M55)*0.300925925925926,0)</f>
        <v>102</v>
      </c>
      <c r="N42" s="19">
        <f>ROUND((1/RAW!N55)*0.300925925925926,0)</f>
        <v>118</v>
      </c>
      <c r="O42" s="19">
        <f>ROUND((1/RAW!O55)*0.300925925925926,0)</f>
        <v>108</v>
      </c>
      <c r="P42" s="19">
        <f>ROUND((1/RAW!P55)*0.300925925925926,0)</f>
        <v>117</v>
      </c>
      <c r="Q42" s="19">
        <f>ROUND((1/RAW!Q55)*0.300925925925926,0)</f>
        <v>126</v>
      </c>
      <c r="R42" s="19">
        <f>ROUND((1/RAW!R55)*0.300925925925926,0)</f>
        <v>120</v>
      </c>
      <c r="S42" s="19">
        <f>ROUND((1/RAW!S55)*0.300925925925926,0)</f>
        <v>115</v>
      </c>
      <c r="T42" s="19">
        <f>ROUND((1/RAW!T55)*0.300925925925926,0)</f>
        <v>122</v>
      </c>
      <c r="U42" s="19">
        <f>ROUND((1/RAW!U55)*0.300925925925926,0)</f>
        <v>126</v>
      </c>
      <c r="V42" s="19">
        <f>ROUND((1/RAW!V55)*0.300925925925926,0)</f>
        <v>129</v>
      </c>
      <c r="W42" s="19">
        <f>ROUND((1/RAW!W55)*0.300925925925926,0)</f>
        <v>84</v>
      </c>
      <c r="X42" s="19">
        <f>ROUND((1/RAW!X55)*0.300925925925926,0)</f>
        <v>82</v>
      </c>
      <c r="Y42" s="19">
        <f>ROUND((1/RAW!Y55)*0.300925925925926,0)</f>
        <v>86</v>
      </c>
      <c r="Z42" s="19">
        <f>ROUND((1/RAW!Z55)*0.300925925925926,0)</f>
        <v>95</v>
      </c>
      <c r="AA42" s="19">
        <f>ROUND((1/RAW!AA55)*0.300925925925926,0)</f>
        <v>89</v>
      </c>
      <c r="AB42" s="19">
        <f>ROUND((1/RAW!AB55)*0.300925925925926,0)</f>
        <v>107</v>
      </c>
      <c r="AC42" s="19">
        <f>ROUND((1/RAW!AC55)*0.300925925925926,0)</f>
        <v>96</v>
      </c>
      <c r="AD42" s="19">
        <f>ROUND((1/RAW!AD55)*0.300925925925926,0)</f>
        <v>100</v>
      </c>
      <c r="AE42" s="19">
        <f>ROUND((1/RAW!AE55)*0.300925925925926,0)</f>
        <v>106</v>
      </c>
      <c r="AF42" s="19">
        <f>ROUND((1/RAW!AF55)*0.300925925925926,0)</f>
        <v>119</v>
      </c>
      <c r="AG42" s="19">
        <f>ROUND((1/RAW!AG55)*0.300925925925926,0)</f>
        <v>80</v>
      </c>
      <c r="AH42" s="19">
        <f>ROUND((1/RAW!AH55)*0.300925925925926,0)</f>
        <v>89</v>
      </c>
      <c r="AI42" s="19">
        <f>ROUND((1/RAW!AI55)*0.300925925925926,0)</f>
        <v>92</v>
      </c>
      <c r="AJ42" s="19">
        <f>ROUND((1/RAW!AJ55)*0.300925925925926,0)</f>
        <v>107</v>
      </c>
      <c r="AK42" s="19">
        <f>ROUND((1/RAW!AK55)*0.300925925925926,0)</f>
        <v>116</v>
      </c>
      <c r="AL42" s="19">
        <f>ROUND((1/RAW!AL55)*0.300925925925926,0)</f>
        <v>106</v>
      </c>
      <c r="AM42" s="19">
        <f>ROUND((1/RAW!AM55)*0.300925925925926,0)</f>
        <v>109</v>
      </c>
      <c r="AN42" s="19">
        <f>ROUND((1/RAW!AN55)*0.300925925925926,0)</f>
        <v>115</v>
      </c>
      <c r="AO42" s="19">
        <f>ROUND((1/RAW!AO55)*0.300925925925926,0)</f>
        <v>118</v>
      </c>
      <c r="AP42" s="19">
        <f>ROUND((1/RAW!AP55)*0.300925925925926,0)</f>
        <v>112</v>
      </c>
      <c r="AQ42" s="19">
        <f>ROUND((1/RAW!AQ55)*0.300925925925926,0)</f>
        <v>119</v>
      </c>
      <c r="AR42" s="19">
        <f>ROUND((1/RAW!AR55)*0.300925925925926,0)</f>
        <v>121</v>
      </c>
      <c r="AS42" s="19">
        <f>ROUND((1/RAW!AS55)*0.300925925925926,0)</f>
        <v>124</v>
      </c>
      <c r="AT42" s="19">
        <f>ROUND((1/RAW!AT55)*0.300925925925926,0)</f>
        <v>126</v>
      </c>
      <c r="AU42" s="19">
        <f>ROUND((1/RAW!AU55)*0.300925925925926,0)</f>
        <v>138</v>
      </c>
      <c r="AV42" s="19">
        <f>ROUND((1/RAW!AV55)*0.300925925925926,0)</f>
        <v>143</v>
      </c>
      <c r="AW42" s="19">
        <f>ROUND((1/RAW!AW55)*0.300925925925926,0)</f>
        <v>146</v>
      </c>
      <c r="AX42" s="19">
        <f>ROUND((1/RAW!AX55)*0.300925925925926,0)</f>
        <v>109</v>
      </c>
      <c r="AY42" s="19">
        <f>ROUND((1/RAW!AY55)*0.300925925925926,0)</f>
        <v>160</v>
      </c>
      <c r="AZ42" s="19">
        <f>ROUND((1/RAW!AZ55)*0.300925925925926,0)</f>
        <v>170</v>
      </c>
      <c r="BA42" s="19">
        <f>ROUND((1/RAW!BA55)*0.300925925925926,0)</f>
        <v>129</v>
      </c>
      <c r="BB42" s="19">
        <f>ROUND((1/RAW!BB55)*0.300925925925926,0)</f>
        <v>150</v>
      </c>
      <c r="BC42" s="19">
        <f>ROUND((1/RAW!BC55)*0.300925925925926,0)</f>
        <v>149</v>
      </c>
      <c r="BD42" s="19">
        <f>ROUND((1/RAW!BD55)*0.300925925925926,0)</f>
        <v>156</v>
      </c>
      <c r="BE42" s="19">
        <f>ROUND((1/RAW!BE55)*0.300925925925926,0)</f>
        <v>157</v>
      </c>
      <c r="BF42" s="19">
        <f>ROUND((1/RAW!BF55)*0.300925925925926,0)</f>
        <v>124</v>
      </c>
      <c r="BG42" s="19">
        <f>ROUND((1/RAW!BG55)*0.300925925925926,0)</f>
        <v>136</v>
      </c>
      <c r="BH42" s="19">
        <f>ROUND((1/RAW!BH55)*0.300925925925926,0)</f>
        <v>141</v>
      </c>
      <c r="BI42" s="19">
        <f>ROUND((1/RAW!BI55)*0.300925925925926,0)</f>
        <v>144</v>
      </c>
      <c r="BJ42" s="19">
        <f>ROUND((1/RAW!BJ55)*0.300925925925926,0)</f>
        <v>321</v>
      </c>
      <c r="BK42" s="19">
        <f>ROUND((1/RAW!BK55)*0.300925925925926,0)</f>
        <v>149</v>
      </c>
      <c r="BL42" s="19">
        <f>ROUND((1/RAW!BL55)*0.300925925925926,0)</f>
        <v>329</v>
      </c>
      <c r="BM42" s="19">
        <f>ROUND((1/RAW!BM55)*0.300925925925926,0)</f>
        <v>342</v>
      </c>
    </row>
    <row r="43" spans="1:65" s="18" customFormat="1" ht="15">
      <c r="A43" s="18" t="s">
        <v>252</v>
      </c>
      <c r="B43" s="19">
        <f>ROUND((1/RAW!B59)*0.621527777777778,0)</f>
        <v>100</v>
      </c>
      <c r="C43" s="19">
        <f>ROUND((1/RAW!C59)*0.621527777777778,0)</f>
        <v>80</v>
      </c>
      <c r="D43" s="19">
        <f>ROUND((1/RAW!D59)*0.621527777777778,0)</f>
        <v>82</v>
      </c>
      <c r="E43" s="19">
        <f>ROUND((1/RAW!E59)*0.621527777777778,0)</f>
        <v>101</v>
      </c>
      <c r="F43" s="19">
        <f>ROUND((1/RAW!F59)*0.621527777777778,0)</f>
        <v>104</v>
      </c>
      <c r="G43" s="19">
        <f>ROUND((1/RAW!G59)*0.621527777777778,0)</f>
        <v>83</v>
      </c>
      <c r="H43" s="19">
        <f>ROUND((1/RAW!H59)*0.621527777777778,0)</f>
        <v>86</v>
      </c>
      <c r="I43" s="19">
        <f>ROUND((1/RAW!I59)*0.621527777777778,0)</f>
        <v>114</v>
      </c>
      <c r="J43" s="19">
        <f>ROUND((1/RAW!J59)*0.621527777777778,0)</f>
        <v>114</v>
      </c>
      <c r="K43" s="19">
        <f>ROUND((1/RAW!K59)*0.621527777777778,0)</f>
        <v>95</v>
      </c>
      <c r="L43" s="19">
        <f>ROUND((1/RAW!L59)*0.621527777777778,0)</f>
        <v>100</v>
      </c>
      <c r="M43" s="19">
        <f>ROUND((1/RAW!M59)*0.621527777777778,0)</f>
        <v>105</v>
      </c>
      <c r="N43" s="19">
        <f>ROUND((1/RAW!N59)*0.621527777777778,0)</f>
        <v>116</v>
      </c>
      <c r="O43" s="19">
        <f>ROUND((1/RAW!O59)*0.621527777777778,0)</f>
        <v>110</v>
      </c>
      <c r="P43" s="19">
        <f>ROUND((1/RAW!P59)*0.621527777777778,0)</f>
        <v>130</v>
      </c>
      <c r="Q43" s="19">
        <f>ROUND((1/RAW!Q59)*0.621527777777778,0)</f>
        <v>131</v>
      </c>
      <c r="R43" s="19">
        <f>ROUND((1/RAW!R59)*0.621527777777778,0)</f>
        <v>138</v>
      </c>
      <c r="S43" s="19">
        <f>ROUND((1/RAW!S59)*0.621527777777778,0)</f>
        <v>135</v>
      </c>
      <c r="T43" s="19">
        <f>ROUND((1/RAW!T59)*0.621527777777778,0)</f>
        <v>141</v>
      </c>
      <c r="U43" s="19">
        <f>ROUND((1/RAW!U59)*0.621527777777778,0)</f>
        <v>154</v>
      </c>
      <c r="V43" s="19">
        <f>ROUND((1/RAW!V59)*0.621527777777778,0)</f>
        <v>156</v>
      </c>
      <c r="W43" s="19">
        <f>ROUND((1/RAW!W59)*0.621527777777778,0)</f>
        <v>65</v>
      </c>
      <c r="X43" s="19">
        <f>ROUND((1/RAW!X59)*0.621527777777778,0)</f>
        <v>68</v>
      </c>
      <c r="Y43" s="19">
        <f>ROUND((1/RAW!Y59)*0.621527777777778,0)</f>
        <v>69</v>
      </c>
      <c r="Z43" s="19">
        <f>ROUND((1/RAW!Z59)*0.621527777777778,0)</f>
        <v>77</v>
      </c>
      <c r="AA43" s="19">
        <f>ROUND((1/RAW!AA59)*0.621527777777778,0)</f>
        <v>74</v>
      </c>
      <c r="AB43" s="19">
        <f>ROUND((1/RAW!AB59)*0.621527777777778,0)</f>
        <v>86</v>
      </c>
      <c r="AC43" s="19">
        <f>ROUND((1/RAW!AC59)*0.621527777777778,0)</f>
        <v>80</v>
      </c>
      <c r="AD43" s="19">
        <f>ROUND((1/RAW!AD59)*0.621527777777778,0)</f>
        <v>83</v>
      </c>
      <c r="AE43" s="19">
        <f>ROUND((1/RAW!AE59)*0.621527777777778,0)</f>
        <v>87</v>
      </c>
      <c r="AF43" s="19">
        <f>ROUND((1/RAW!AF59)*0.621527777777778,0)</f>
        <v>98</v>
      </c>
      <c r="AG43" s="19">
        <f>ROUND((1/RAW!AG59)*0.621527777777778,0)</f>
        <v>64</v>
      </c>
      <c r="AH43" s="19">
        <f>ROUND((1/RAW!AH59)*0.621527777777778,0)</f>
        <v>71</v>
      </c>
      <c r="AI43" s="19">
        <f>ROUND((1/RAW!AI59)*0.621527777777778,0)</f>
        <v>73</v>
      </c>
      <c r="AJ43" s="19">
        <f>ROUND((1/RAW!AJ59)*0.621527777777778,0)</f>
        <v>94</v>
      </c>
      <c r="AK43" s="19">
        <f>ROUND((1/RAW!AK59)*0.621527777777778,0)</f>
        <v>111</v>
      </c>
      <c r="AL43" s="19">
        <f>ROUND((1/RAW!AL59)*0.621527777777778,0)</f>
        <v>100</v>
      </c>
      <c r="AM43" s="19">
        <f>ROUND((1/RAW!AM59)*0.621527777777778,0)</f>
        <v>104</v>
      </c>
      <c r="AN43" s="19">
        <f>ROUND((1/RAW!AN59)*0.621527777777778,0)</f>
        <v>109</v>
      </c>
      <c r="AO43" s="19">
        <f>ROUND((1/RAW!AO59)*0.621527777777778,0)</f>
        <v>112</v>
      </c>
      <c r="AP43" s="19">
        <f>ROUND((1/RAW!AP59)*0.621527777777778,0)</f>
        <v>123</v>
      </c>
      <c r="AQ43" s="19">
        <f>ROUND((1/RAW!AQ59)*0.621527777777778,0)</f>
        <v>114</v>
      </c>
      <c r="AR43" s="19">
        <f>ROUND((1/RAW!AR59)*0.621527777777778,0)</f>
        <v>117</v>
      </c>
      <c r="AS43" s="19">
        <f>ROUND((1/RAW!AS59)*0.621527777777778,0)</f>
        <v>121</v>
      </c>
      <c r="AT43" s="19">
        <f>ROUND((1/RAW!AT59)*0.621527777777778,0)</f>
        <v>125</v>
      </c>
      <c r="AU43" s="19">
        <f>ROUND((1/RAW!AU59)*0.621527777777778,0)</f>
        <v>134</v>
      </c>
      <c r="AV43" s="19">
        <f>ROUND((1/RAW!AV59)*0.621527777777778,0)</f>
        <v>139</v>
      </c>
      <c r="AW43" s="19">
        <f>ROUND((1/RAW!AW59)*0.621527777777778,0)</f>
        <v>153</v>
      </c>
      <c r="AX43" s="19">
        <f>ROUND((1/RAW!AX59)*0.621527777777778,0)</f>
        <v>108</v>
      </c>
      <c r="AY43" s="19">
        <f>ROUND((1/RAW!AY59)*0.621527777777778,0)</f>
        <v>167</v>
      </c>
      <c r="AZ43" s="19">
        <f>ROUND((1/RAW!AZ59)*0.621527777777778,0)</f>
        <v>175</v>
      </c>
      <c r="BA43" s="19">
        <f>ROUND((1/RAW!BA59)*0.621527777777778,0)</f>
        <v>147</v>
      </c>
      <c r="BB43" s="19">
        <f>ROUND((1/RAW!BB59)*0.621527777777778,0)</f>
        <v>162</v>
      </c>
      <c r="BC43" s="19">
        <f>ROUND((1/RAW!BC59)*0.621527777777778,0)</f>
        <v>161</v>
      </c>
      <c r="BD43" s="19">
        <f>ROUND((1/RAW!BD59)*0.621527777777778,0)</f>
        <v>166</v>
      </c>
      <c r="BE43" s="19">
        <f>ROUND((1/RAW!BE59)*0.621527777777778,0)</f>
        <v>187</v>
      </c>
      <c r="BF43" s="19">
        <f>ROUND((1/RAW!BF59)*0.621527777777778,0)</f>
        <v>139</v>
      </c>
      <c r="BG43" s="19">
        <f>ROUND((1/RAW!BG59)*0.621527777777778,0)</f>
        <v>157</v>
      </c>
      <c r="BH43" s="19">
        <f>ROUND((1/RAW!BH59)*0.621527777777778,0)</f>
        <v>162</v>
      </c>
      <c r="BI43" s="19">
        <f>ROUND((1/RAW!BI59)*0.621527777777778,0)</f>
        <v>167</v>
      </c>
      <c r="BJ43" s="19">
        <f>ROUND((1/RAW!BJ59)*0.621527777777778,0)</f>
        <v>186</v>
      </c>
      <c r="BK43" s="19">
        <f>ROUND((1/RAW!BK59)*0.621527777777778,0)</f>
        <v>174</v>
      </c>
      <c r="BL43" s="19">
        <f>ROUND((1/RAW!BL59)*0.621527777777778,0)</f>
        <v>193</v>
      </c>
      <c r="BM43" s="19">
        <f>ROUND((1/RAW!BM59)*0.621527777777778,0)</f>
        <v>200</v>
      </c>
    </row>
    <row r="44" spans="1:65" s="18" customFormat="1" ht="15">
      <c r="A44" s="18" t="s">
        <v>253</v>
      </c>
      <c r="B44" s="19">
        <f>ROUND((1/RAW!B60)*0.354166666666667,0)</f>
        <v>100</v>
      </c>
      <c r="C44" s="19">
        <f>ROUND((1/RAW!C60)*0.354166666666667,0)</f>
        <v>61</v>
      </c>
      <c r="D44" s="19">
        <f>ROUND((1/RAW!D60)*0.354166666666667,0)</f>
        <v>62</v>
      </c>
      <c r="E44" s="19">
        <f>ROUND((1/RAW!E60)*0.354166666666667,0)</f>
        <v>87</v>
      </c>
      <c r="F44" s="19">
        <f>ROUND((1/RAW!F60)*0.354166666666667,0)</f>
        <v>92</v>
      </c>
      <c r="G44" s="19">
        <f>ROUND((1/RAW!G60)*0.354166666666667,0)</f>
        <v>63</v>
      </c>
      <c r="H44" s="19">
        <f>ROUND((1/RAW!H60)*0.354166666666667,0)</f>
        <v>65</v>
      </c>
      <c r="I44" s="19">
        <f>ROUND((1/RAW!I60)*0.354166666666667,0)</f>
        <v>113</v>
      </c>
      <c r="J44" s="19">
        <f>ROUND((1/RAW!J60)*0.354166666666667,0)</f>
        <v>114</v>
      </c>
      <c r="K44" s="19">
        <f>ROUND((1/RAW!K60)*0.354166666666667,0)</f>
        <v>79</v>
      </c>
      <c r="L44" s="19">
        <f>ROUND((1/RAW!L60)*0.354166666666667,0)</f>
        <v>85</v>
      </c>
      <c r="M44" s="19">
        <f>ROUND((1/RAW!M60)*0.354166666666667,0)</f>
        <v>99</v>
      </c>
      <c r="N44" s="19">
        <f>ROUND((1/RAW!N60)*0.354166666666667,0)</f>
        <v>118</v>
      </c>
      <c r="O44" s="19">
        <f>ROUND((1/RAW!O60)*0.354166666666667,0)</f>
        <v>106</v>
      </c>
      <c r="P44" s="19">
        <f>ROUND((1/RAW!P60)*0.354166666666667,0)</f>
        <v>137</v>
      </c>
      <c r="Q44" s="19">
        <f>ROUND((1/RAW!Q60)*0.354166666666667,0)</f>
        <v>146</v>
      </c>
      <c r="R44" s="19">
        <f>ROUND((1/RAW!R60)*0.354166666666667,0)</f>
        <v>142</v>
      </c>
      <c r="S44" s="19">
        <f>ROUND((1/RAW!S60)*0.354166666666667,0)</f>
        <v>149</v>
      </c>
      <c r="T44" s="19">
        <f>ROUND((1/RAW!T60)*0.354166666666667,0)</f>
        <v>161</v>
      </c>
      <c r="U44" s="19">
        <f>ROUND((1/RAW!U60)*0.354166666666667,0)</f>
        <v>184</v>
      </c>
      <c r="V44" s="19">
        <f>ROUND((1/RAW!V60)*0.354166666666667,0)</f>
        <v>187</v>
      </c>
      <c r="W44" s="19">
        <f>ROUND((1/RAW!W60)*0.354166666666667,0)</f>
        <v>49</v>
      </c>
      <c r="X44" s="19">
        <f>ROUND((1/RAW!X60)*0.354166666666667,0)</f>
        <v>52</v>
      </c>
      <c r="Y44" s="19">
        <f>ROUND((1/RAW!Y60)*0.354166666666667,0)</f>
        <v>53</v>
      </c>
      <c r="Z44" s="19">
        <f>ROUND((1/RAW!Z60)*0.354166666666667,0)</f>
        <v>60</v>
      </c>
      <c r="AA44" s="19">
        <f>ROUND((1/RAW!AA60)*0.354166666666667,0)</f>
        <v>57</v>
      </c>
      <c r="AB44" s="19">
        <f>ROUND((1/RAW!AB60)*0.354166666666667,0)</f>
        <v>67</v>
      </c>
      <c r="AC44" s="19">
        <f>ROUND((1/RAW!AC60)*0.354166666666667,0)</f>
        <v>67</v>
      </c>
      <c r="AD44" s="19">
        <f>ROUND((1/RAW!AD60)*0.354166666666667,0)</f>
        <v>70</v>
      </c>
      <c r="AE44" s="19">
        <f>ROUND((1/RAW!AE60)*0.354166666666667,0)</f>
        <v>71</v>
      </c>
      <c r="AF44" s="19">
        <f>ROUND((1/RAW!AF60)*0.354166666666667,0)</f>
        <v>79</v>
      </c>
      <c r="AG44" s="19">
        <f>ROUND((1/RAW!AG60)*0.354166666666667,0)</f>
        <v>46</v>
      </c>
      <c r="AH44" s="19">
        <f>ROUND((1/RAW!AH60)*0.354166666666667,0)</f>
        <v>51</v>
      </c>
      <c r="AI44" s="19">
        <f>ROUND((1/RAW!AI60)*0.354166666666667,0)</f>
        <v>55</v>
      </c>
      <c r="AJ44" s="19">
        <f>ROUND((1/RAW!AJ60)*0.354166666666667,0)</f>
        <v>94</v>
      </c>
      <c r="AK44" s="19">
        <f>ROUND((1/RAW!AK60)*0.354166666666667,0)</f>
        <v>113</v>
      </c>
      <c r="AL44" s="19">
        <f>ROUND((1/RAW!AL60)*0.354166666666667,0)</f>
        <v>87</v>
      </c>
      <c r="AM44" s="19">
        <f>ROUND((1/RAW!AM60)*0.354166666666667,0)</f>
        <v>94</v>
      </c>
      <c r="AN44" s="19">
        <f>ROUND((1/RAW!AN60)*0.354166666666667,0)</f>
        <v>99</v>
      </c>
      <c r="AO44" s="19">
        <f>ROUND((1/RAW!AO60)*0.354166666666667,0)</f>
        <v>101</v>
      </c>
      <c r="AP44" s="19">
        <f>ROUND((1/RAW!AP60)*0.354166666666667,0)</f>
        <v>108</v>
      </c>
      <c r="AQ44" s="19">
        <f>ROUND((1/RAW!AQ60)*0.354166666666667,0)</f>
        <v>103</v>
      </c>
      <c r="AR44" s="19">
        <f>ROUND((1/RAW!AR60)*0.354166666666667,0)</f>
        <v>107</v>
      </c>
      <c r="AS44" s="19">
        <f>ROUND((1/RAW!AS60)*0.354166666666667,0)</f>
        <v>110</v>
      </c>
      <c r="AT44" s="19">
        <f>ROUND((1/RAW!AT60)*0.354166666666667,0)</f>
        <v>115</v>
      </c>
      <c r="AU44" s="19">
        <f>ROUND((1/RAW!AU60)*0.354166666666667,0)</f>
        <v>135</v>
      </c>
      <c r="AV44" s="19">
        <f>ROUND((1/RAW!AV60)*0.354166666666667,0)</f>
        <v>138</v>
      </c>
      <c r="AW44" s="19">
        <f>ROUND((1/RAW!AW60)*0.354166666666667,0)</f>
        <v>155</v>
      </c>
      <c r="AX44" s="19">
        <f>ROUND((1/RAW!AX60)*0.354166666666667,0)</f>
        <v>96</v>
      </c>
      <c r="AY44" s="19">
        <f>ROUND((1/RAW!AY60)*0.354166666666667,0)</f>
        <v>169</v>
      </c>
      <c r="AZ44" s="19">
        <f>ROUND((1/RAW!AZ60)*0.354166666666667,0)</f>
        <v>178</v>
      </c>
      <c r="BA44" s="19">
        <f>ROUND((1/RAW!BA60)*0.354166666666667,0)</f>
        <v>172</v>
      </c>
      <c r="BB44" s="19">
        <f>ROUND((1/RAW!BB60)*0.354166666666667,0)</f>
        <v>184</v>
      </c>
      <c r="BC44" s="19">
        <f>ROUND((1/RAW!BC60)*0.354166666666667,0)</f>
        <v>187</v>
      </c>
      <c r="BD44" s="19">
        <f>ROUND((1/RAW!BD60)*0.354166666666667,0)</f>
        <v>191</v>
      </c>
      <c r="BE44" s="19">
        <f>ROUND((1/RAW!BE60)*0.354166666666667,0)</f>
        <v>222</v>
      </c>
      <c r="BF44" s="19">
        <f>ROUND((1/RAW!BF60)*0.354166666666667,0)</f>
        <v>165</v>
      </c>
      <c r="BG44" s="19">
        <f>ROUND((1/RAW!BG60)*0.354166666666667,0)</f>
        <v>190</v>
      </c>
      <c r="BH44" s="19">
        <f>ROUND((1/RAW!BH60)*0.354166666666667,0)</f>
        <v>199</v>
      </c>
      <c r="BI44" s="19">
        <f>ROUND((1/RAW!BI60)*0.354166666666667,0)</f>
        <v>201</v>
      </c>
      <c r="BJ44" s="19">
        <f>ROUND((1/RAW!BJ60)*0.354166666666667,0)</f>
        <v>234</v>
      </c>
      <c r="BK44" s="19">
        <f>ROUND((1/RAW!BK60)*0.354166666666667,0)</f>
        <v>207</v>
      </c>
      <c r="BL44" s="19">
        <f>ROUND((1/RAW!BL60)*0.354166666666667,0)</f>
        <v>249</v>
      </c>
      <c r="BM44" s="19">
        <f>ROUND((1/RAW!BM60)*0.354166666666667,0)</f>
        <v>266</v>
      </c>
    </row>
    <row r="45" spans="1:65" s="18" customFormat="1" ht="15">
      <c r="A45" s="18" t="s">
        <v>254</v>
      </c>
      <c r="B45" s="19">
        <f>ROUND((1/RAW!B61)*0.548611111111111,0)</f>
        <v>100</v>
      </c>
      <c r="C45" s="19">
        <f>ROUND((1/RAW!C61)*0.548611111111111,0)</f>
        <v>114</v>
      </c>
      <c r="D45" s="19">
        <f>ROUND((1/RAW!D61)*0.548611111111111,0)</f>
        <v>124</v>
      </c>
      <c r="E45" s="19">
        <f>ROUND((1/RAW!E61)*0.548611111111111,0)</f>
        <v>150</v>
      </c>
      <c r="F45" s="19">
        <f>ROUND((1/RAW!F61)*0.548611111111111,0)</f>
        <v>153</v>
      </c>
      <c r="G45" s="19">
        <f>ROUND((1/RAW!G61)*0.548611111111111,0)</f>
        <v>157</v>
      </c>
      <c r="H45" s="19">
        <f>ROUND((1/RAW!H61)*0.548611111111111,0)</f>
        <v>167</v>
      </c>
      <c r="I45" s="19">
        <f>ROUND((1/RAW!I61)*0.548611111111111,0)</f>
        <v>180</v>
      </c>
      <c r="J45" s="19">
        <f>ROUND((1/RAW!J61)*0.548611111111111,0)</f>
        <v>186</v>
      </c>
      <c r="K45" s="19">
        <f>ROUND((1/RAW!K61)*0.548611111111111,0)</f>
        <v>146</v>
      </c>
      <c r="L45" s="19">
        <f>ROUND((1/RAW!L61)*0.548611111111111,0)</f>
        <v>150</v>
      </c>
      <c r="M45" s="19">
        <f>ROUND((1/RAW!M61)*0.548611111111111,0)</f>
        <v>174</v>
      </c>
      <c r="N45" s="19">
        <f>ROUND((1/RAW!N61)*0.548611111111111,0)</f>
        <v>195</v>
      </c>
      <c r="O45" s="19">
        <f>ROUND((1/RAW!O61)*0.548611111111111,0)</f>
        <v>107</v>
      </c>
      <c r="P45" s="19">
        <f>ROUND((1/RAW!P61)*0.548611111111111,0)</f>
        <v>196</v>
      </c>
      <c r="Q45" s="19">
        <f>ROUND((1/RAW!Q61)*0.548611111111111,0)</f>
        <v>199</v>
      </c>
      <c r="R45" s="19">
        <f>ROUND((1/RAW!R61)*0.548611111111111,0)</f>
        <v>198</v>
      </c>
      <c r="S45" s="19">
        <f>ROUND((1/RAW!S61)*0.548611111111111,0)</f>
        <v>145</v>
      </c>
      <c r="T45" s="19">
        <f>ROUND((1/RAW!T61)*0.548611111111111,0)</f>
        <v>249</v>
      </c>
      <c r="U45" s="19">
        <f>ROUND((1/RAW!U61)*0.548611111111111,0)</f>
        <v>251</v>
      </c>
      <c r="V45" s="19">
        <f>ROUND((1/RAW!V61)*0.548611111111111,0)</f>
        <v>251</v>
      </c>
      <c r="W45" s="19">
        <f>ROUND((1/RAW!W61)*0.548611111111111,0)</f>
        <v>49</v>
      </c>
      <c r="X45" s="19">
        <f>ROUND((1/RAW!X61)*0.548611111111111,0)</f>
        <v>54</v>
      </c>
      <c r="Y45" s="19">
        <f>ROUND((1/RAW!Y61)*0.548611111111111,0)</f>
        <v>56</v>
      </c>
      <c r="Z45" s="19">
        <f>ROUND((1/RAW!Z61)*0.548611111111111,0)</f>
        <v>60</v>
      </c>
      <c r="AA45" s="19">
        <f>ROUND((1/RAW!AA61)*0.548611111111111,0)</f>
        <v>63</v>
      </c>
      <c r="AB45" s="19">
        <f>ROUND((1/RAW!AB61)*0.548611111111111,0)</f>
        <v>71</v>
      </c>
      <c r="AC45" s="19">
        <f>ROUND((1/RAW!AC61)*0.548611111111111,0)</f>
        <v>72</v>
      </c>
      <c r="AD45" s="19">
        <f>ROUND((1/RAW!AD61)*0.548611111111111,0)</f>
        <v>74</v>
      </c>
      <c r="AE45" s="19">
        <f>ROUND((1/RAW!AE61)*0.548611111111111,0)</f>
        <v>81</v>
      </c>
      <c r="AF45" s="19">
        <f>ROUND((1/RAW!AF61)*0.548611111111111,0)</f>
        <v>91</v>
      </c>
      <c r="AG45" s="19">
        <f>ROUND((1/RAW!AG61)*0.548611111111111,0)</f>
        <v>55</v>
      </c>
      <c r="AH45" s="19">
        <f>ROUND((1/RAW!AH61)*0.548611111111111,0)</f>
        <v>62</v>
      </c>
      <c r="AI45" s="19">
        <f>ROUND((1/RAW!AI61)*0.548611111111111,0)</f>
        <v>64</v>
      </c>
      <c r="AJ45" s="19">
        <f>ROUND((1/RAW!AJ61)*0.548611111111111,0)</f>
        <v>97</v>
      </c>
      <c r="AK45" s="19">
        <f>ROUND((1/RAW!AK61)*0.548611111111111,0)</f>
        <v>114</v>
      </c>
      <c r="AL45" s="19">
        <f>ROUND((1/RAW!AL61)*0.548611111111111,0)</f>
        <v>95</v>
      </c>
      <c r="AM45" s="19">
        <f>ROUND((1/RAW!AM61)*0.548611111111111,0)</f>
        <v>99</v>
      </c>
      <c r="AN45" s="19">
        <f>ROUND((1/RAW!AN61)*0.548611111111111,0)</f>
        <v>104</v>
      </c>
      <c r="AO45" s="19">
        <f>ROUND((1/RAW!AO61)*0.548611111111111,0)</f>
        <v>106</v>
      </c>
      <c r="AP45" s="19">
        <f>ROUND((1/RAW!AP61)*0.548611111111111,0)</f>
        <v>116</v>
      </c>
      <c r="AQ45" s="19">
        <f>ROUND((1/RAW!AQ61)*0.548611111111111,0)</f>
        <v>107</v>
      </c>
      <c r="AR45" s="19">
        <f>ROUND((1/RAW!AR61)*0.548611111111111,0)</f>
        <v>111</v>
      </c>
      <c r="AS45" s="19">
        <f>ROUND((1/RAW!AS61)*0.548611111111111,0)</f>
        <v>114</v>
      </c>
      <c r="AT45" s="19">
        <f>ROUND((1/RAW!AT61)*0.548611111111111,0)</f>
        <v>117</v>
      </c>
      <c r="AU45" s="19">
        <f>ROUND((1/RAW!AU61)*0.548611111111111,0)</f>
        <v>141</v>
      </c>
      <c r="AV45" s="19">
        <f>ROUND((1/RAW!AV61)*0.548611111111111,0)</f>
        <v>146</v>
      </c>
      <c r="AW45" s="19">
        <f>ROUND((1/RAW!AW61)*0.548611111111111,0)</f>
        <v>164</v>
      </c>
      <c r="AX45" s="19">
        <f>ROUND((1/RAW!AX61)*0.548611111111111,0)</f>
        <v>105</v>
      </c>
      <c r="AY45" s="19">
        <f>ROUND((1/RAW!AY61)*0.548611111111111,0)</f>
        <v>177</v>
      </c>
      <c r="AZ45" s="19">
        <f>ROUND((1/RAW!AZ61)*0.548611111111111,0)</f>
        <v>185</v>
      </c>
      <c r="BA45" s="19">
        <f>ROUND((1/RAW!BA61)*0.548611111111111,0)</f>
        <v>162</v>
      </c>
      <c r="BB45" s="19">
        <f>ROUND((1/RAW!BB61)*0.548611111111111,0)</f>
        <v>173</v>
      </c>
      <c r="BC45" s="19">
        <f>ROUND((1/RAW!BC61)*0.548611111111111,0)</f>
        <v>172</v>
      </c>
      <c r="BD45" s="19">
        <f>ROUND((1/RAW!BD61)*0.548611111111111,0)</f>
        <v>178</v>
      </c>
      <c r="BE45" s="19">
        <f>ROUND((1/RAW!BE61)*0.548611111111111,0)</f>
        <v>204</v>
      </c>
      <c r="BF45" s="19">
        <f>ROUND((1/RAW!BF61)*0.548611111111111,0)</f>
        <v>156</v>
      </c>
      <c r="BG45" s="19">
        <f>ROUND((1/RAW!BG61)*0.548611111111111,0)</f>
        <v>173</v>
      </c>
      <c r="BH45" s="19">
        <f>ROUND((1/RAW!BH61)*0.548611111111111,0)</f>
        <v>178</v>
      </c>
      <c r="BI45" s="19">
        <f>ROUND((1/RAW!BI61)*0.548611111111111,0)</f>
        <v>187</v>
      </c>
      <c r="BJ45" s="19">
        <f>ROUND((1/RAW!BJ61)*0.548611111111111,0)</f>
        <v>200</v>
      </c>
      <c r="BK45" s="19">
        <f>ROUND((1/RAW!BK61)*0.548611111111111,0)</f>
        <v>193</v>
      </c>
      <c r="BL45" s="19">
        <f>ROUND((1/RAW!BL61)*0.548611111111111,0)</f>
        <v>212</v>
      </c>
      <c r="BM45" s="19">
        <f>ROUND((1/RAW!BM61)*0.548611111111111,0)</f>
        <v>218</v>
      </c>
    </row>
    <row r="46" spans="1:65" s="18" customFormat="1" ht="15">
      <c r="A46" s="18" t="s">
        <v>255</v>
      </c>
      <c r="B46" s="19">
        <f>ROUND((1/RAW!B62)*0.728009259259259,0)</f>
        <v>100</v>
      </c>
      <c r="C46" s="19">
        <f>ROUND((1/RAW!C62)*0.728009259259259,0)</f>
        <v>63</v>
      </c>
      <c r="D46" s="19">
        <f>ROUND((1/RAW!D62)*0.728009259259259,0)</f>
        <v>65</v>
      </c>
      <c r="E46" s="19">
        <f>ROUND((1/RAW!E62)*0.728009259259259,0)</f>
        <v>78</v>
      </c>
      <c r="F46" s="19">
        <f>ROUND((1/RAW!F62)*0.728009259259259,0)</f>
        <v>82</v>
      </c>
      <c r="G46" s="19">
        <f>ROUND((1/RAW!G62)*0.728009259259259,0)</f>
        <v>66</v>
      </c>
      <c r="H46" s="19">
        <f>ROUND((1/RAW!H62)*0.728009259259259,0)</f>
        <v>68</v>
      </c>
      <c r="I46" s="19">
        <f>ROUND((1/RAW!I62)*0.728009259259259,0)</f>
        <v>116</v>
      </c>
      <c r="J46" s="19">
        <f>ROUND((1/RAW!J62)*0.728009259259259,0)</f>
        <v>117</v>
      </c>
      <c r="K46" s="19">
        <f>ROUND((1/RAW!K62)*0.728009259259259,0)</f>
        <v>73</v>
      </c>
      <c r="L46" s="19">
        <f>ROUND((1/RAW!L62)*0.728009259259259,0)</f>
        <v>79</v>
      </c>
      <c r="M46" s="19">
        <f>ROUND((1/RAW!M62)*0.728009259259259,0)</f>
        <v>102</v>
      </c>
      <c r="N46" s="19">
        <f>ROUND((1/RAW!N62)*0.728009259259259,0)</f>
        <v>120</v>
      </c>
      <c r="O46" s="19">
        <f>ROUND((1/RAW!O62)*0.728009259259259,0)</f>
        <v>109</v>
      </c>
      <c r="P46" s="19">
        <f>ROUND((1/RAW!P62)*0.728009259259259,0)</f>
        <v>131</v>
      </c>
      <c r="Q46" s="19">
        <f>ROUND((1/RAW!Q62)*0.728009259259259,0)</f>
        <v>135</v>
      </c>
      <c r="R46" s="19">
        <f>ROUND((1/RAW!R62)*0.728009259259259,0)</f>
        <v>139</v>
      </c>
      <c r="S46" s="19">
        <f>ROUND((1/RAW!S62)*0.728009259259259,0)</f>
        <v>160</v>
      </c>
      <c r="T46" s="19">
        <f>ROUND((1/RAW!T62)*0.728009259259259,0)</f>
        <v>171</v>
      </c>
      <c r="U46" s="19">
        <f>ROUND((1/RAW!U62)*0.728009259259259,0)</f>
        <v>180</v>
      </c>
      <c r="V46" s="19">
        <f>ROUND((1/RAW!V62)*0.728009259259259,0)</f>
        <v>186</v>
      </c>
      <c r="W46" s="19">
        <f>ROUND((1/RAW!W62)*0.728009259259259,0)</f>
        <v>52</v>
      </c>
      <c r="X46" s="19">
        <f>ROUND((1/RAW!X62)*0.728009259259259,0)</f>
        <v>56</v>
      </c>
      <c r="Y46" s="19">
        <f>ROUND((1/RAW!Y62)*0.728009259259259,0)</f>
        <v>58</v>
      </c>
      <c r="Z46" s="19">
        <f>ROUND((1/RAW!Z62)*0.728009259259259,0)</f>
        <v>65</v>
      </c>
      <c r="AA46" s="19">
        <f>ROUND((1/RAW!AA62)*0.728009259259259,0)</f>
        <v>60</v>
      </c>
      <c r="AB46" s="19">
        <f>ROUND((1/RAW!AB62)*0.728009259259259,0)</f>
        <v>71</v>
      </c>
      <c r="AC46" s="19">
        <f>ROUND((1/RAW!AC62)*0.728009259259259,0)</f>
        <v>63</v>
      </c>
      <c r="AD46" s="19">
        <f>ROUND((1/RAW!AD62)*0.728009259259259,0)</f>
        <v>65</v>
      </c>
      <c r="AE46" s="19">
        <f>ROUND((1/RAW!AE62)*0.728009259259259,0)</f>
        <v>68</v>
      </c>
      <c r="AF46" s="19">
        <f>ROUND((1/RAW!AF62)*0.728009259259259,0)</f>
        <v>76</v>
      </c>
      <c r="AG46" s="19">
        <f>ROUND((1/RAW!AG62)*0.728009259259259,0)</f>
        <v>52</v>
      </c>
      <c r="AH46" s="19">
        <f>ROUND((1/RAW!AH62)*0.728009259259259,0)</f>
        <v>57</v>
      </c>
      <c r="AI46" s="19">
        <f>ROUND((1/RAW!AI62)*0.728009259259259,0)</f>
        <v>60</v>
      </c>
      <c r="AJ46" s="19">
        <f>ROUND((1/RAW!AJ62)*0.728009259259259,0)</f>
        <v>101</v>
      </c>
      <c r="AK46" s="19">
        <f>ROUND((1/RAW!AK62)*0.728009259259259,0)</f>
        <v>122</v>
      </c>
      <c r="AL46" s="19">
        <f>ROUND((1/RAW!AL62)*0.728009259259259,0)</f>
        <v>84</v>
      </c>
      <c r="AM46" s="19">
        <f>ROUND((1/RAW!AM62)*0.728009259259259,0)</f>
        <v>87</v>
      </c>
      <c r="AN46" s="19">
        <f>ROUND((1/RAW!AN62)*0.728009259259259,0)</f>
        <v>91</v>
      </c>
      <c r="AO46" s="19">
        <f>ROUND((1/RAW!AO62)*0.728009259259259,0)</f>
        <v>94</v>
      </c>
      <c r="AP46" s="19">
        <f>ROUND((1/RAW!AP62)*0.728009259259259,0)</f>
        <v>103</v>
      </c>
      <c r="AQ46" s="19">
        <f>ROUND((1/RAW!AQ62)*0.728009259259259,0)</f>
        <v>95</v>
      </c>
      <c r="AR46" s="19">
        <f>ROUND((1/RAW!AR62)*0.728009259259259,0)</f>
        <v>98</v>
      </c>
      <c r="AS46" s="19">
        <f>ROUND((1/RAW!AS62)*0.728009259259259,0)</f>
        <v>101</v>
      </c>
      <c r="AT46" s="19">
        <f>ROUND((1/RAW!AT62)*0.728009259259259,0)</f>
        <v>105</v>
      </c>
      <c r="AU46" s="19">
        <f>ROUND((1/RAW!AU62)*0.728009259259259,0)</f>
        <v>132</v>
      </c>
      <c r="AV46" s="19">
        <f>ROUND((1/RAW!AV62)*0.728009259259259,0)</f>
        <v>137</v>
      </c>
      <c r="AW46" s="19">
        <f>ROUND((1/RAW!AW62)*0.728009259259259,0)</f>
        <v>152</v>
      </c>
      <c r="AX46" s="19">
        <f>ROUND((1/RAW!AX62)*0.728009259259259,0)</f>
        <v>90</v>
      </c>
      <c r="AY46" s="19">
        <f>ROUND((1/RAW!AY62)*0.728009259259259,0)</f>
        <v>165</v>
      </c>
      <c r="AZ46" s="19">
        <f>ROUND((1/RAW!AZ62)*0.728009259259259,0)</f>
        <v>174</v>
      </c>
      <c r="BA46" s="19">
        <f>ROUND((1/RAW!BA62)*0.728009259259259,0)</f>
        <v>172</v>
      </c>
      <c r="BB46" s="19">
        <f>ROUND((1/RAW!BB62)*0.728009259259259,0)</f>
        <v>186</v>
      </c>
      <c r="BC46" s="19">
        <f>ROUND((1/RAW!BC62)*0.728009259259259,0)</f>
        <v>186</v>
      </c>
      <c r="BD46" s="19">
        <f>ROUND((1/RAW!BD62)*0.728009259259259,0)</f>
        <v>194</v>
      </c>
      <c r="BE46" s="19">
        <f>ROUND((1/RAW!BE62)*0.728009259259259,0)</f>
        <v>225</v>
      </c>
      <c r="BF46" s="19">
        <f>ROUND((1/RAW!BF62)*0.728009259259259,0)</f>
        <v>163</v>
      </c>
      <c r="BG46" s="19">
        <f>ROUND((1/RAW!BG62)*0.728009259259259,0)</f>
        <v>183</v>
      </c>
      <c r="BH46" s="19">
        <f>ROUND((1/RAW!BH62)*0.728009259259259,0)</f>
        <v>189</v>
      </c>
      <c r="BI46" s="19">
        <f>ROUND((1/RAW!BI62)*0.728009259259259,0)</f>
        <v>194</v>
      </c>
      <c r="BJ46" s="19">
        <f>ROUND((1/RAW!BJ62)*0.728009259259259,0)</f>
        <v>253</v>
      </c>
      <c r="BK46" s="19">
        <f>ROUND((1/RAW!BK62)*0.728009259259259,0)</f>
        <v>204</v>
      </c>
      <c r="BL46" s="19">
        <f>ROUND((1/RAW!BL62)*0.728009259259259,0)</f>
        <v>261</v>
      </c>
      <c r="BM46" s="19">
        <f>ROUND((1/RAW!BM62)*0.728009259259259,0)</f>
        <v>269</v>
      </c>
    </row>
    <row r="47" spans="1:65" s="18" customFormat="1" ht="15">
      <c r="A47" s="18" t="s">
        <v>256</v>
      </c>
      <c r="B47" s="19">
        <f>ROUND((1/RAW!B63)*0.212962962962963,0)</f>
        <v>100</v>
      </c>
      <c r="C47" s="19">
        <f>ROUND((1/RAW!C63)*0.212962962962963,0)</f>
        <v>89</v>
      </c>
      <c r="D47" s="19">
        <f>ROUND((1/RAW!D63)*0.212962962962963,0)</f>
        <v>90</v>
      </c>
      <c r="E47" s="19">
        <f>ROUND((1/RAW!E63)*0.212962962962963,0)</f>
        <v>102</v>
      </c>
      <c r="F47" s="19">
        <f>ROUND((1/RAW!F63)*0.212962962962963,0)</f>
        <v>104</v>
      </c>
      <c r="G47" s="19">
        <f>ROUND((1/RAW!G63)*0.212962962962963,0)</f>
        <v>91</v>
      </c>
      <c r="H47" s="19">
        <f>ROUND((1/RAW!H63)*0.212962962962963,0)</f>
        <v>93</v>
      </c>
      <c r="I47" s="19">
        <f>ROUND((1/RAW!I63)*0.212962962962963,0)</f>
        <v>114</v>
      </c>
      <c r="J47" s="19">
        <f>ROUND((1/RAW!J63)*0.212962962962963,0)</f>
        <v>112</v>
      </c>
      <c r="K47" s="19">
        <f>ROUND((1/RAW!K63)*0.212962962962963,0)</f>
        <v>93</v>
      </c>
      <c r="L47" s="19">
        <f>ROUND((1/RAW!L63)*0.212962962962963,0)</f>
        <v>101</v>
      </c>
      <c r="M47" s="19">
        <f>ROUND((1/RAW!M63)*0.212962962962963,0)</f>
        <v>102</v>
      </c>
      <c r="N47" s="19">
        <f>ROUND((1/RAW!N63)*0.212962962962963,0)</f>
        <v>115</v>
      </c>
      <c r="O47" s="19">
        <f>ROUND((1/RAW!O63)*0.212962962962963,0)</f>
        <v>109</v>
      </c>
      <c r="P47" s="19">
        <f>ROUND((1/RAW!P63)*0.212962962962963,0)</f>
        <v>123</v>
      </c>
      <c r="Q47" s="19">
        <f>ROUND((1/RAW!Q63)*0.212962962962963,0)</f>
        <v>131</v>
      </c>
      <c r="R47" s="19">
        <f>ROUND((1/RAW!R63)*0.212962962962963,0)</f>
        <v>131</v>
      </c>
      <c r="S47" s="19">
        <f>ROUND((1/RAW!S63)*0.212962962962963,0)</f>
        <v>122</v>
      </c>
      <c r="T47" s="19">
        <f>ROUND((1/RAW!T63)*0.212962962962963,0)</f>
        <v>131</v>
      </c>
      <c r="U47" s="19">
        <f>ROUND((1/RAW!U63)*0.212962962962963,0)</f>
        <v>134</v>
      </c>
      <c r="V47" s="19">
        <f>ROUND((1/RAW!V63)*0.212962962962963,0)</f>
        <v>140</v>
      </c>
      <c r="W47" s="19">
        <f>ROUND((1/RAW!W63)*0.212962962962963,0)</f>
        <v>75</v>
      </c>
      <c r="X47" s="19">
        <f>ROUND((1/RAW!X63)*0.212962962962963,0)</f>
        <v>76</v>
      </c>
      <c r="Y47" s="19">
        <f>ROUND((1/RAW!Y63)*0.212962962962963,0)</f>
        <v>80</v>
      </c>
      <c r="Z47" s="19">
        <f>ROUND((1/RAW!Z63)*0.212962962962963,0)</f>
        <v>86</v>
      </c>
      <c r="AA47" s="19">
        <f>ROUND((1/RAW!AA63)*0.212962962962963,0)</f>
        <v>86</v>
      </c>
      <c r="AB47" s="19">
        <f>ROUND((1/RAW!AB63)*0.212962962962963,0)</f>
        <v>99</v>
      </c>
      <c r="AC47" s="19">
        <f>ROUND((1/RAW!AC63)*0.212962962962963,0)</f>
        <v>91</v>
      </c>
      <c r="AD47" s="19">
        <f>ROUND((1/RAW!AD63)*0.212962962962963,0)</f>
        <v>92</v>
      </c>
      <c r="AE47" s="19">
        <f>ROUND((1/RAW!AE63)*0.212962962962963,0)</f>
        <v>103</v>
      </c>
      <c r="AF47" s="19">
        <f>ROUND((1/RAW!AF63)*0.212962962962963,0)</f>
        <v>115</v>
      </c>
      <c r="AG47" s="19">
        <f>ROUND((1/RAW!AG63)*0.212962962962963,0)</f>
        <v>74</v>
      </c>
      <c r="AH47" s="19">
        <f>ROUND((1/RAW!AH63)*0.212962962962963,0)</f>
        <v>83</v>
      </c>
      <c r="AI47" s="19">
        <f>ROUND((1/RAW!AI63)*0.212962962962963,0)</f>
        <v>88</v>
      </c>
      <c r="AJ47" s="19">
        <f>ROUND((1/RAW!AJ63)*0.212962962962963,0)</f>
        <v>105</v>
      </c>
      <c r="AK47" s="19">
        <f>ROUND((1/RAW!AK63)*0.212962962962963,0)</f>
        <v>123</v>
      </c>
      <c r="AL47" s="19">
        <f>ROUND((1/RAW!AL63)*0.212962962962963,0)</f>
        <v>98</v>
      </c>
      <c r="AM47" s="19">
        <f>ROUND((1/RAW!AM63)*0.212962962962963,0)</f>
        <v>103</v>
      </c>
      <c r="AN47" s="19">
        <f>ROUND((1/RAW!AN63)*0.212962962962963,0)</f>
        <v>107</v>
      </c>
      <c r="AO47" s="19">
        <f>ROUND((1/RAW!AO63)*0.212962962962963,0)</f>
        <v>108</v>
      </c>
      <c r="AP47" s="19">
        <f>ROUND((1/RAW!AP63)*0.212962962962963,0)</f>
        <v>124</v>
      </c>
      <c r="AQ47" s="19">
        <f>ROUND((1/RAW!AQ63)*0.212962962962963,0)</f>
        <v>111</v>
      </c>
      <c r="AR47" s="19">
        <f>ROUND((1/RAW!AR63)*0.212962962962963,0)</f>
        <v>114</v>
      </c>
      <c r="AS47" s="19">
        <f>ROUND((1/RAW!AS63)*0.212962962962963,0)</f>
        <v>117</v>
      </c>
      <c r="AT47" s="19">
        <f>ROUND((1/RAW!AT63)*0.212962962962963,0)</f>
        <v>120</v>
      </c>
      <c r="AU47" s="19">
        <f>ROUND((1/RAW!AU63)*0.212962962962963,0)</f>
        <v>138</v>
      </c>
      <c r="AV47" s="19">
        <f>ROUND((1/RAW!AV63)*0.212962962962963,0)</f>
        <v>145</v>
      </c>
      <c r="AW47" s="19">
        <f>ROUND((1/RAW!AW63)*0.212962962962963,0)</f>
        <v>166</v>
      </c>
      <c r="AX47" s="19">
        <f>ROUND((1/RAW!AX63)*0.212962962962963,0)</f>
        <v>108</v>
      </c>
      <c r="AY47" s="19">
        <f>ROUND((1/RAW!AY63)*0.212962962962963,0)</f>
        <v>180</v>
      </c>
      <c r="AZ47" s="19">
        <f>ROUND((1/RAW!AZ63)*0.212962962962963,0)</f>
        <v>190</v>
      </c>
      <c r="BA47" s="19">
        <f>ROUND((1/RAW!BA63)*0.212962962962963,0)</f>
        <v>150</v>
      </c>
      <c r="BB47" s="19">
        <f>ROUND((1/RAW!BB63)*0.212962962962963,0)</f>
        <v>160</v>
      </c>
      <c r="BC47" s="19">
        <f>ROUND((1/RAW!BC63)*0.212962962962963,0)</f>
        <v>159</v>
      </c>
      <c r="BD47" s="19">
        <f>ROUND((1/RAW!BD63)*0.212962962962963,0)</f>
        <v>167</v>
      </c>
      <c r="BE47" s="19">
        <f>ROUND((1/RAW!BE63)*0.212962962962963,0)</f>
        <v>196</v>
      </c>
      <c r="BF47" s="19">
        <f>ROUND((1/RAW!BF63)*0.212962962962963,0)</f>
        <v>144</v>
      </c>
      <c r="BG47" s="19">
        <f>ROUND((1/RAW!BG63)*0.212962962962963,0)</f>
        <v>157</v>
      </c>
      <c r="BH47" s="19">
        <f>ROUND((1/RAW!BH63)*0.212962962962963,0)</f>
        <v>166</v>
      </c>
      <c r="BI47" s="19">
        <f>ROUND((1/RAW!BI63)*0.212962962962963,0)</f>
        <v>172</v>
      </c>
      <c r="BJ47" s="19">
        <f>ROUND((1/RAW!BJ63)*0.212962962962963,0)</f>
        <v>192</v>
      </c>
      <c r="BK47" s="19">
        <f>ROUND((1/RAW!BK63)*0.212962962962963,0)</f>
        <v>177</v>
      </c>
      <c r="BL47" s="19">
        <f>ROUND((1/RAW!BL63)*0.212962962962963,0)</f>
        <v>198</v>
      </c>
      <c r="BM47" s="19">
        <f>ROUND((1/RAW!BM63)*0.212962962962963,0)</f>
        <v>204</v>
      </c>
    </row>
    <row r="48" spans="1:65" s="20" customFormat="1" ht="18.75">
      <c r="A48" s="20" t="s">
        <v>257</v>
      </c>
      <c r="B48" s="21">
        <f aca="true" t="shared" si="14" ref="B48:AL48">ROUND(AVERAGE(B42:B47),0)</f>
        <v>100</v>
      </c>
      <c r="C48" s="21">
        <f t="shared" si="14"/>
        <v>83</v>
      </c>
      <c r="D48" s="21">
        <f t="shared" si="14"/>
        <v>86</v>
      </c>
      <c r="E48" s="21">
        <f t="shared" si="14"/>
        <v>103</v>
      </c>
      <c r="F48" s="21">
        <f t="shared" si="14"/>
        <v>108</v>
      </c>
      <c r="G48" s="21">
        <f t="shared" si="14"/>
        <v>92</v>
      </c>
      <c r="H48" s="21">
        <f t="shared" si="14"/>
        <v>96</v>
      </c>
      <c r="I48" s="21">
        <f t="shared" si="14"/>
        <v>124</v>
      </c>
      <c r="J48" s="21">
        <f t="shared" si="14"/>
        <v>127</v>
      </c>
      <c r="K48" s="21">
        <f t="shared" si="14"/>
        <v>97</v>
      </c>
      <c r="L48" s="21">
        <f t="shared" si="14"/>
        <v>103</v>
      </c>
      <c r="M48" s="21">
        <f t="shared" si="14"/>
        <v>114</v>
      </c>
      <c r="N48" s="21">
        <f t="shared" si="14"/>
        <v>130</v>
      </c>
      <c r="O48" s="21">
        <f t="shared" si="14"/>
        <v>108</v>
      </c>
      <c r="P48" s="21">
        <f t="shared" si="14"/>
        <v>139</v>
      </c>
      <c r="Q48" s="21">
        <f t="shared" si="14"/>
        <v>145</v>
      </c>
      <c r="R48" s="21">
        <f t="shared" si="14"/>
        <v>145</v>
      </c>
      <c r="S48" s="21">
        <f t="shared" si="14"/>
        <v>138</v>
      </c>
      <c r="T48" s="21">
        <f t="shared" si="14"/>
        <v>163</v>
      </c>
      <c r="U48" s="21">
        <f t="shared" si="14"/>
        <v>172</v>
      </c>
      <c r="V48" s="21">
        <f t="shared" si="14"/>
        <v>175</v>
      </c>
      <c r="W48" s="21">
        <f t="shared" si="14"/>
        <v>62</v>
      </c>
      <c r="X48" s="21">
        <f t="shared" si="14"/>
        <v>65</v>
      </c>
      <c r="Y48" s="21">
        <f t="shared" si="14"/>
        <v>67</v>
      </c>
      <c r="Z48" s="21">
        <f t="shared" si="14"/>
        <v>74</v>
      </c>
      <c r="AA48" s="21">
        <f t="shared" si="14"/>
        <v>72</v>
      </c>
      <c r="AB48" s="21">
        <f t="shared" si="14"/>
        <v>84</v>
      </c>
      <c r="AC48" s="21">
        <f t="shared" si="14"/>
        <v>78</v>
      </c>
      <c r="AD48" s="21">
        <f t="shared" si="14"/>
        <v>81</v>
      </c>
      <c r="AE48" s="21">
        <f>ROUND(AVERAGE(AE42:AE47),0)</f>
        <v>86</v>
      </c>
      <c r="AF48" s="21">
        <f>ROUND(AVERAGE(AF42:AF47),0)</f>
        <v>96</v>
      </c>
      <c r="AG48" s="21">
        <f>ROUND(AVERAGE(AG42:AG47),0)</f>
        <v>62</v>
      </c>
      <c r="AH48" s="21">
        <f>ROUND(AVERAGE(AH42:AH47),0)</f>
        <v>69</v>
      </c>
      <c r="AI48" s="21">
        <f>ROUND(AVERAGE(AI42:AI47),0)</f>
        <v>72</v>
      </c>
      <c r="AJ48" s="21">
        <f t="shared" si="14"/>
        <v>100</v>
      </c>
      <c r="AK48" s="21">
        <f t="shared" si="14"/>
        <v>117</v>
      </c>
      <c r="AL48" s="21">
        <f t="shared" si="14"/>
        <v>95</v>
      </c>
      <c r="AM48" s="21">
        <f aca="true" t="shared" si="15" ref="AM48:BM48">ROUND(AVERAGE(AM42:AM47),0)</f>
        <v>99</v>
      </c>
      <c r="AN48" s="21">
        <f t="shared" si="15"/>
        <v>104</v>
      </c>
      <c r="AO48" s="21">
        <f t="shared" si="15"/>
        <v>107</v>
      </c>
      <c r="AP48" s="21">
        <f t="shared" si="15"/>
        <v>114</v>
      </c>
      <c r="AQ48" s="21">
        <f t="shared" si="15"/>
        <v>108</v>
      </c>
      <c r="AR48" s="21">
        <f t="shared" si="15"/>
        <v>111</v>
      </c>
      <c r="AS48" s="21">
        <f t="shared" si="15"/>
        <v>115</v>
      </c>
      <c r="AT48" s="21">
        <f t="shared" si="15"/>
        <v>118</v>
      </c>
      <c r="AU48" s="21">
        <f t="shared" si="15"/>
        <v>136</v>
      </c>
      <c r="AV48" s="21">
        <f t="shared" si="15"/>
        <v>141</v>
      </c>
      <c r="AW48" s="21">
        <f t="shared" si="15"/>
        <v>156</v>
      </c>
      <c r="AX48" s="21">
        <f t="shared" si="15"/>
        <v>103</v>
      </c>
      <c r="AY48" s="21">
        <f t="shared" si="15"/>
        <v>170</v>
      </c>
      <c r="AZ48" s="21">
        <f t="shared" si="15"/>
        <v>179</v>
      </c>
      <c r="BA48" s="21">
        <f t="shared" si="15"/>
        <v>155</v>
      </c>
      <c r="BB48" s="21">
        <f t="shared" si="15"/>
        <v>169</v>
      </c>
      <c r="BC48" s="21">
        <f t="shared" si="15"/>
        <v>169</v>
      </c>
      <c r="BD48" s="21">
        <f t="shared" si="15"/>
        <v>175</v>
      </c>
      <c r="BE48" s="21">
        <f t="shared" si="15"/>
        <v>199</v>
      </c>
      <c r="BF48" s="21">
        <f t="shared" si="15"/>
        <v>149</v>
      </c>
      <c r="BG48" s="21">
        <f t="shared" si="15"/>
        <v>166</v>
      </c>
      <c r="BH48" s="21">
        <f t="shared" si="15"/>
        <v>173</v>
      </c>
      <c r="BI48" s="21">
        <f t="shared" si="15"/>
        <v>178</v>
      </c>
      <c r="BJ48" s="21">
        <f t="shared" si="15"/>
        <v>231</v>
      </c>
      <c r="BK48" s="21">
        <f t="shared" si="15"/>
        <v>184</v>
      </c>
      <c r="BL48" s="21">
        <f t="shared" si="15"/>
        <v>240</v>
      </c>
      <c r="BM48" s="21">
        <f t="shared" si="15"/>
        <v>250</v>
      </c>
    </row>
    <row r="49" spans="1:65" s="14" customFormat="1" ht="15">
      <c r="A49" s="14" t="s">
        <v>258</v>
      </c>
      <c r="B49" s="15">
        <f>ROUND((RAW!B35)*0.641025641025641,0)</f>
        <v>100</v>
      </c>
      <c r="C49" s="15">
        <f>ROUND((RAW!C35)*0.641025641025641,0)</f>
        <v>101</v>
      </c>
      <c r="D49" s="15">
        <f>ROUND((RAW!D35)*0.641025641025641,0)</f>
        <v>103</v>
      </c>
      <c r="E49" s="15">
        <f>ROUND((RAW!E35)*0.641025641025641,0)</f>
        <v>110</v>
      </c>
      <c r="F49" s="15">
        <f>ROUND((RAW!F35)*0.641025641025641,0)</f>
        <v>114</v>
      </c>
      <c r="G49" s="15">
        <f>ROUND((RAW!G35)*0.641025641025641,0)</f>
        <v>110</v>
      </c>
      <c r="H49" s="15">
        <f>ROUND((RAW!H35)*0.641025641025641,0)</f>
        <v>116</v>
      </c>
      <c r="I49" s="15">
        <f>ROUND((RAW!I35)*0.641025641025641,0)</f>
        <v>109</v>
      </c>
      <c r="J49" s="15">
        <f>ROUND((RAW!J35)*0.641025641025641,0)</f>
        <v>109</v>
      </c>
      <c r="K49" s="15">
        <f>ROUND((RAW!K35)*0.641025641025641,0)</f>
        <v>116</v>
      </c>
      <c r="L49" s="15">
        <f>ROUND((RAW!L35)*0.641025641025641,0)</f>
        <v>117</v>
      </c>
      <c r="M49" s="15">
        <f>ROUND((RAW!M35)*0.641025641025641,0)</f>
        <v>113</v>
      </c>
      <c r="N49" s="15">
        <f>ROUND((RAW!N35)*0.641025641025641,0)</f>
        <v>112</v>
      </c>
      <c r="O49" s="15">
        <f>ROUND((RAW!O35)*0.641025641025641,0)</f>
        <v>117</v>
      </c>
      <c r="P49" s="15">
        <f>ROUND((RAW!P35)*0.641025641025641,0)</f>
        <v>127</v>
      </c>
      <c r="Q49" s="15">
        <f>ROUND((RAW!Q35)*0.641025641025641,0)</f>
        <v>128</v>
      </c>
      <c r="R49" s="15">
        <f>ROUND((RAW!R35)*0.641025641025641,0)</f>
        <v>129</v>
      </c>
      <c r="S49" s="15">
        <f>ROUND((RAW!S35)*0.641025641025641,0)</f>
        <v>118</v>
      </c>
      <c r="T49" s="15">
        <f>ROUND((RAW!T35)*0.641025641025641,0)</f>
        <v>120</v>
      </c>
      <c r="U49" s="15">
        <f>ROUND((RAW!U35)*0.641025641025641,0)</f>
        <v>123</v>
      </c>
      <c r="V49" s="15">
        <f>ROUND((RAW!V35)*0.641025641025641,0)</f>
        <v>124</v>
      </c>
      <c r="W49" s="15">
        <f>ROUND((RAW!W35)*0.641025641025641,0)</f>
        <v>67</v>
      </c>
      <c r="X49" s="15">
        <f>ROUND((RAW!X35)*0.641025641025641,0)</f>
        <v>78</v>
      </c>
      <c r="Y49" s="15">
        <f>ROUND((RAW!Y35)*0.641025641025641,0)</f>
        <v>78</v>
      </c>
      <c r="Z49" s="15">
        <f>ROUND((RAW!Z35)*0.641025641025641,0)</f>
        <v>83</v>
      </c>
      <c r="AA49" s="15">
        <f>ROUND((RAW!AA35)*0.641025641025641,0)</f>
        <v>93</v>
      </c>
      <c r="AB49" s="15">
        <f>ROUND((RAW!AB35)*0.641025641025641,0)</f>
        <v>103</v>
      </c>
      <c r="AC49" s="15">
        <f>ROUND((RAW!AC35)*0.641025641025641,0)</f>
        <v>92</v>
      </c>
      <c r="AD49" s="15">
        <f>ROUND((RAW!AD35)*0.641025641025641,0)</f>
        <v>94</v>
      </c>
      <c r="AE49" s="15">
        <f>ROUND((RAW!AE35)*0.641025641025641,0)</f>
        <v>110</v>
      </c>
      <c r="AF49" s="15">
        <f>ROUND((RAW!AF35)*0.641025641025641,0)</f>
        <v>117</v>
      </c>
      <c r="AG49" s="15">
        <f>ROUND((RAW!AG35)*0.641025641025641,0)</f>
        <v>81</v>
      </c>
      <c r="AH49" s="15">
        <f>ROUND((RAW!AH35)*0.641025641025641,0)</f>
        <v>94</v>
      </c>
      <c r="AI49" s="15">
        <f>ROUND((RAW!AI35)*0.641025641025641,0)</f>
        <v>101</v>
      </c>
      <c r="AJ49" s="15">
        <f>ROUND((RAW!AJ35)*0.641025641025641,0)</f>
        <v>97</v>
      </c>
      <c r="AK49" s="15">
        <f>ROUND((RAW!AK35)*0.641025641025641,0)</f>
        <v>110</v>
      </c>
      <c r="AL49" s="15">
        <f>ROUND((RAW!AL35)*0.641025641025641,0)</f>
        <v>103</v>
      </c>
      <c r="AM49" s="15">
        <f>ROUND((RAW!AM35)*0.641025641025641,0)</f>
        <v>106</v>
      </c>
      <c r="AN49" s="15">
        <f>ROUND((RAW!AN35)*0.641025641025641,0)</f>
        <v>109</v>
      </c>
      <c r="AO49" s="15">
        <f>ROUND((RAW!AO35)*0.641025641025641,0)</f>
        <v>111</v>
      </c>
      <c r="AP49" s="15">
        <f>ROUND((RAW!AP35)*0.641025641025641,0)</f>
        <v>122</v>
      </c>
      <c r="AQ49" s="15">
        <f>ROUND((RAW!AQ35)*0.641025641025641,0)</f>
        <v>114</v>
      </c>
      <c r="AR49" s="15">
        <f>ROUND((RAW!AR35)*0.641025641025641,0)</f>
        <v>116</v>
      </c>
      <c r="AS49" s="15">
        <f>ROUND((RAW!AS35)*0.641025641025641,0)</f>
        <v>117</v>
      </c>
      <c r="AT49" s="15">
        <f>ROUND((RAW!AT35)*0.641025641025641,0)</f>
        <v>118</v>
      </c>
      <c r="AU49" s="15">
        <f>ROUND((RAW!AU35)*0.641025641025641,0)</f>
        <v>125</v>
      </c>
      <c r="AV49" s="15">
        <f>ROUND((RAW!AV35)*0.641025641025641,0)</f>
        <v>125</v>
      </c>
      <c r="AW49" s="15">
        <f>ROUND((RAW!AW35)*0.641025641025641,0)</f>
        <v>131</v>
      </c>
      <c r="AX49" s="15">
        <f>ROUND((RAW!AX35)*0.641025641025641,0)</f>
        <v>117</v>
      </c>
      <c r="AY49" s="15">
        <f>ROUND((RAW!AY35)*0.641025641025641,0)</f>
        <v>134</v>
      </c>
      <c r="AZ49" s="15">
        <f>ROUND((RAW!AZ35)*0.641025641025641,0)</f>
        <v>135</v>
      </c>
      <c r="BA49" s="15">
        <f>ROUND((RAW!BA35)*0.641025641025641,0)</f>
        <v>127</v>
      </c>
      <c r="BB49" s="15">
        <f>ROUND((RAW!BB35)*0.641025641025641,0)</f>
        <v>127</v>
      </c>
      <c r="BC49" s="15">
        <f>ROUND((RAW!BC35)*0.641025641025641,0)</f>
        <v>127</v>
      </c>
      <c r="BD49" s="15">
        <f>ROUND((RAW!BD35)*0.641025641025641,0)</f>
        <v>127</v>
      </c>
      <c r="BE49" s="15">
        <f>ROUND((RAW!BE35)*0.641025641025641,0)</f>
        <v>134</v>
      </c>
      <c r="BF49" s="15">
        <f>ROUND((RAW!BF35)*0.641025641025641,0)</f>
        <v>122</v>
      </c>
      <c r="BG49" s="15">
        <f>ROUND((RAW!BG35)*0.641025641025641,0)</f>
        <v>126</v>
      </c>
      <c r="BH49" s="15">
        <f>ROUND((RAW!BH35)*0.641025641025641,0)</f>
        <v>127</v>
      </c>
      <c r="BI49" s="15">
        <f>ROUND((RAW!BI35)*0.641025641025641,0)</f>
        <v>129</v>
      </c>
      <c r="BJ49" s="15">
        <f>ROUND((RAW!BJ35)*0.641025641025641,0)</f>
        <v>126</v>
      </c>
      <c r="BK49" s="15">
        <f>ROUND((RAW!BK35)*0.641025641025641,0)</f>
        <v>130</v>
      </c>
      <c r="BL49" s="15">
        <f>ROUND((RAW!BL35)*0.641025641025641,0)</f>
        <v>129</v>
      </c>
      <c r="BM49" s="15">
        <f>ROUND((RAW!BM35)*0.641025641025641,0)</f>
        <v>129</v>
      </c>
    </row>
    <row r="50" spans="1:65" s="14" customFormat="1" ht="15">
      <c r="A50" s="14" t="s">
        <v>259</v>
      </c>
      <c r="B50" s="15">
        <f>ROUND((RAW!B36)*1.88679245283019,0)</f>
        <v>100</v>
      </c>
      <c r="C50" s="15">
        <f>ROUND((RAW!C36)*1.88679245283019,0)</f>
        <v>110</v>
      </c>
      <c r="D50" s="15">
        <f>ROUND((RAW!D36)*1.88679245283019,0)</f>
        <v>113</v>
      </c>
      <c r="E50" s="15">
        <f>ROUND((RAW!E36)*1.88679245283019,0)</f>
        <v>109</v>
      </c>
      <c r="F50" s="15">
        <f>ROUND((RAW!F36)*1.88679245283019,0)</f>
        <v>112</v>
      </c>
      <c r="G50" s="15">
        <f>ROUND((RAW!G36)*1.88679245283019,0)</f>
        <v>121</v>
      </c>
      <c r="H50" s="15">
        <f>ROUND((RAW!H36)*1.88679245283019,0)</f>
        <v>127</v>
      </c>
      <c r="I50" s="15">
        <f>ROUND((RAW!I36)*1.88679245283019,0)</f>
        <v>108</v>
      </c>
      <c r="J50" s="15">
        <f>ROUND((RAW!J36)*1.88679245283019,0)</f>
        <v>107</v>
      </c>
      <c r="K50" s="15">
        <f>ROUND((RAW!K36)*1.88679245283019,0)</f>
        <v>121</v>
      </c>
      <c r="L50" s="15">
        <f>ROUND((RAW!L36)*1.88679245283019,0)</f>
        <v>125</v>
      </c>
      <c r="M50" s="15">
        <f>ROUND((RAW!M36)*1.88679245283019,0)</f>
        <v>114</v>
      </c>
      <c r="N50" s="15">
        <f>ROUND((RAW!N36)*1.88679245283019,0)</f>
        <v>109</v>
      </c>
      <c r="O50" s="15">
        <f>ROUND((RAW!O36)*1.88679245283019,0)</f>
        <v>118</v>
      </c>
      <c r="P50" s="15">
        <f>ROUND((RAW!P36)*1.88679245283019,0)</f>
        <v>130</v>
      </c>
      <c r="Q50" s="15">
        <f>ROUND((RAW!Q36)*1.88679245283019,0)</f>
        <v>133</v>
      </c>
      <c r="R50" s="15">
        <f>ROUND((RAW!R36)*1.88679245283019,0)</f>
        <v>137</v>
      </c>
      <c r="S50" s="15">
        <f>ROUND((RAW!S36)*1.88679245283019,0)</f>
        <v>119</v>
      </c>
      <c r="T50" s="15">
        <f>ROUND((RAW!T36)*1.88679245283019,0)</f>
        <v>125</v>
      </c>
      <c r="U50" s="15">
        <f>ROUND((RAW!U36)*1.88679245283019,0)</f>
        <v>128</v>
      </c>
      <c r="V50" s="15">
        <f>ROUND((RAW!V36)*1.88679245283019,0)</f>
        <v>130</v>
      </c>
      <c r="W50" s="15">
        <f>ROUND((RAW!W36)*1.88679245283019,0)</f>
        <v>69</v>
      </c>
      <c r="X50" s="15">
        <f>ROUND((RAW!X36)*1.88679245283019,0)</f>
        <v>84</v>
      </c>
      <c r="Y50" s="15">
        <f>ROUND((RAW!Y36)*1.88679245283019,0)</f>
        <v>85</v>
      </c>
      <c r="Z50" s="15">
        <f>ROUND((RAW!Z36)*1.88679245283019,0)</f>
        <v>95</v>
      </c>
      <c r="AA50" s="15">
        <f>ROUND((RAW!AA36)*1.88679245283019,0)</f>
        <v>106</v>
      </c>
      <c r="AB50" s="15">
        <f>ROUND((RAW!AB36)*1.88679245283019,0)</f>
        <v>116</v>
      </c>
      <c r="AC50" s="15">
        <f>ROUND((RAW!AC36)*1.88679245283019,0)</f>
        <v>108</v>
      </c>
      <c r="AD50" s="15">
        <f>ROUND((RAW!AD36)*1.88679245283019,0)</f>
        <v>112</v>
      </c>
      <c r="AE50" s="15">
        <f>ROUND((RAW!AE36)*1.88679245283019,0)</f>
        <v>119</v>
      </c>
      <c r="AF50" s="15">
        <f>ROUND((RAW!AF36)*1.88679245283019,0)</f>
        <v>128</v>
      </c>
      <c r="AG50" s="15">
        <f>ROUND((RAW!AG36)*1.88679245283019,0)</f>
        <v>89</v>
      </c>
      <c r="AH50" s="15">
        <f>ROUND((RAW!AH36)*1.88679245283019,0)</f>
        <v>98</v>
      </c>
      <c r="AI50" s="15">
        <f>ROUND((RAW!AI36)*1.88679245283019,0)</f>
        <v>104</v>
      </c>
      <c r="AJ50" s="15">
        <f>ROUND((RAW!AJ36)*1.88679245283019,0)</f>
        <v>101</v>
      </c>
      <c r="AK50" s="15">
        <f>ROUND((RAW!AK36)*1.88679245283019,0)</f>
        <v>122</v>
      </c>
      <c r="AL50" s="15">
        <f>ROUND((RAW!AL36)*1.88679245283019,0)</f>
        <v>118</v>
      </c>
      <c r="AM50" s="15">
        <f>ROUND((RAW!AM36)*1.88679245283019,0)</f>
        <v>120</v>
      </c>
      <c r="AN50" s="15">
        <f>ROUND((RAW!AN36)*1.88679245283019,0)</f>
        <v>121</v>
      </c>
      <c r="AO50" s="15">
        <f>ROUND((RAW!AO36)*1.88679245283019,0)</f>
        <v>122</v>
      </c>
      <c r="AP50" s="15">
        <f>ROUND((RAW!AP36)*1.88679245283019,0)</f>
        <v>132</v>
      </c>
      <c r="AQ50" s="15">
        <f>ROUND((RAW!AQ36)*1.88679245283019,0)</f>
        <v>124</v>
      </c>
      <c r="AR50" s="15">
        <f>ROUND((RAW!AR36)*1.88679245283019,0)</f>
        <v>126</v>
      </c>
      <c r="AS50" s="15">
        <f>ROUND((RAW!AS36)*1.88679245283019,0)</f>
        <v>127</v>
      </c>
      <c r="AT50" s="15">
        <f>ROUND((RAW!AT36)*1.88679245283019,0)</f>
        <v>128</v>
      </c>
      <c r="AU50" s="15">
        <f>ROUND((RAW!AU36)*1.88679245283019,0)</f>
        <v>133</v>
      </c>
      <c r="AV50" s="15">
        <f>ROUND((RAW!AV36)*1.88679245283019,0)</f>
        <v>136</v>
      </c>
      <c r="AW50" s="15">
        <f>ROUND((RAW!AW36)*1.88679245283019,0)</f>
        <v>142</v>
      </c>
      <c r="AX50" s="15">
        <f>ROUND((RAW!AX36)*1.88679245283019,0)</f>
        <v>123</v>
      </c>
      <c r="AY50" s="15">
        <f>ROUND((RAW!AY36)*1.88679245283019,0)</f>
        <v>149</v>
      </c>
      <c r="AZ50" s="15">
        <f>ROUND((RAW!AZ36)*1.88679245283019,0)</f>
        <v>157</v>
      </c>
      <c r="BA50" s="15">
        <f>ROUND((RAW!BA36)*1.88679245283019,0)</f>
        <v>134</v>
      </c>
      <c r="BB50" s="15">
        <f>ROUND((RAW!BB36)*1.88679245283019,0)</f>
        <v>136</v>
      </c>
      <c r="BC50" s="15">
        <f>ROUND((RAW!BC36)*1.88679245283019,0)</f>
        <v>136</v>
      </c>
      <c r="BD50" s="15">
        <f>ROUND((RAW!BD36)*1.88679245283019,0)</f>
        <v>139</v>
      </c>
      <c r="BE50" s="15">
        <f>ROUND((RAW!BE36)*1.88679245283019,0)</f>
        <v>160</v>
      </c>
      <c r="BF50" s="15">
        <f>ROUND((RAW!BF36)*1.88679245283019,0)</f>
        <v>131</v>
      </c>
      <c r="BG50" s="15">
        <f>ROUND((RAW!BG36)*1.88679245283019,0)</f>
        <v>135</v>
      </c>
      <c r="BH50" s="15">
        <f>ROUND((RAW!BH36)*1.88679245283019,0)</f>
        <v>141</v>
      </c>
      <c r="BI50" s="15">
        <f>ROUND((RAW!BI36)*1.88679245283019,0)</f>
        <v>143</v>
      </c>
      <c r="BJ50" s="15">
        <f>ROUND((RAW!BJ36)*1.88679245283019,0)</f>
        <v>140</v>
      </c>
      <c r="BK50" s="15">
        <f>ROUND((RAW!BK36)*1.88679245283019,0)</f>
        <v>144</v>
      </c>
      <c r="BL50" s="15">
        <f>ROUND((RAW!BL36)*1.88679245283019,0)</f>
        <v>144</v>
      </c>
      <c r="BM50" s="15">
        <f>ROUND((RAW!BM36)*1.88679245283019,0)</f>
        <v>146</v>
      </c>
    </row>
    <row r="51" spans="1:65" s="14" customFormat="1" ht="15">
      <c r="A51" s="14" t="s">
        <v>260</v>
      </c>
      <c r="B51" s="15">
        <f>ROUND((RAW!B37)*1.42857142857143,0)</f>
        <v>100</v>
      </c>
      <c r="C51" s="15">
        <f>ROUND((RAW!C37)*1.42857142857143,0)</f>
        <v>75</v>
      </c>
      <c r="D51" s="15">
        <f>ROUND((RAW!D37)*1.42857142857143,0)</f>
        <v>74</v>
      </c>
      <c r="E51" s="15">
        <f>ROUND((RAW!E37)*1.42857142857143,0)</f>
        <v>94</v>
      </c>
      <c r="F51" s="15">
        <f>ROUND((RAW!F37)*1.42857142857143,0)</f>
        <v>96</v>
      </c>
      <c r="G51" s="15">
        <f>ROUND((RAW!G37)*1.42857142857143,0)</f>
        <v>80</v>
      </c>
      <c r="H51" s="15">
        <f>ROUND((RAW!H37)*1.42857142857143,0)</f>
        <v>85</v>
      </c>
      <c r="I51" s="15">
        <f>ROUND((RAW!I37)*1.42857142857143,0)</f>
        <v>103</v>
      </c>
      <c r="J51" s="15">
        <f>ROUND((RAW!J37)*1.42857142857143,0)</f>
        <v>107</v>
      </c>
      <c r="K51" s="15">
        <f>ROUND((RAW!K37)*1.42857142857143,0)</f>
        <v>104</v>
      </c>
      <c r="L51" s="15">
        <f>ROUND((RAW!L37)*1.42857142857143,0)</f>
        <v>104</v>
      </c>
      <c r="M51" s="15">
        <f>ROUND((RAW!M37)*1.42857142857143,0)</f>
        <v>106</v>
      </c>
      <c r="N51" s="15">
        <f>ROUND((RAW!N37)*1.42857142857143,0)</f>
        <v>107</v>
      </c>
      <c r="O51" s="15">
        <f>ROUND((RAW!O37)*1.42857142857143,0)</f>
        <v>105</v>
      </c>
      <c r="P51" s="15">
        <f>ROUND((RAW!P37)*1.42857142857143,0)</f>
        <v>101</v>
      </c>
      <c r="Q51" s="15">
        <f>ROUND((RAW!Q37)*1.42857142857143,0)</f>
        <v>106</v>
      </c>
      <c r="R51" s="15">
        <f>ROUND((RAW!R37)*1.42857142857143,0)</f>
        <v>107</v>
      </c>
      <c r="S51" s="15">
        <f>ROUND((RAW!S37)*1.42857142857143,0)</f>
        <v>78</v>
      </c>
      <c r="T51" s="15">
        <f>ROUND((RAW!T37)*1.42857142857143,0)</f>
        <v>82</v>
      </c>
      <c r="U51" s="15">
        <f>ROUND((RAW!U37)*1.42857142857143,0)</f>
        <v>86</v>
      </c>
      <c r="V51" s="15">
        <f>ROUND((RAW!V37)*1.42857142857143,0)</f>
        <v>89</v>
      </c>
      <c r="W51" s="15">
        <f>ROUND((RAW!W37)*1.42857142857143,0)</f>
        <v>50</v>
      </c>
      <c r="X51" s="15">
        <f>ROUND((RAW!X37)*1.42857142857143,0)</f>
        <v>54</v>
      </c>
      <c r="Y51" s="15">
        <f>ROUND((RAW!Y37)*1.42857142857143,0)</f>
        <v>56</v>
      </c>
      <c r="Z51" s="15">
        <f>ROUND((RAW!Z37)*1.42857142857143,0)</f>
        <v>60</v>
      </c>
      <c r="AA51" s="15">
        <f>ROUND((RAW!AA37)*1.42857142857143,0)</f>
        <v>70</v>
      </c>
      <c r="AB51" s="15">
        <f>ROUND((RAW!AB37)*1.42857142857143,0)</f>
        <v>79</v>
      </c>
      <c r="AC51" s="15">
        <f>ROUND((RAW!AC37)*1.42857142857143,0)</f>
        <v>71</v>
      </c>
      <c r="AD51" s="15">
        <f>ROUND((RAW!AD37)*1.42857142857143,0)</f>
        <v>74</v>
      </c>
      <c r="AE51" s="15">
        <f>ROUND((RAW!AE37)*1.42857142857143,0)</f>
        <v>89</v>
      </c>
      <c r="AF51" s="15">
        <f>ROUND((RAW!AF37)*1.42857142857143,0)</f>
        <v>99</v>
      </c>
      <c r="AG51" s="15">
        <f>ROUND((RAW!AG37)*1.42857142857143,0)</f>
        <v>64</v>
      </c>
      <c r="AH51" s="15">
        <f>ROUND((RAW!AH37)*1.42857142857143,0)</f>
        <v>76</v>
      </c>
      <c r="AI51" s="15">
        <f>ROUND((RAW!AI37)*1.42857142857143,0)</f>
        <v>81</v>
      </c>
      <c r="AJ51" s="15">
        <f>ROUND((RAW!AJ37)*1.42857142857143,0)</f>
        <v>101</v>
      </c>
      <c r="AK51" s="15">
        <f>ROUND((RAW!AK37)*1.42857142857143,0)</f>
        <v>106</v>
      </c>
      <c r="AL51" s="15">
        <f>ROUND((RAW!AL37)*1.42857142857143,0)</f>
        <v>102</v>
      </c>
      <c r="AM51" s="15">
        <f>ROUND((RAW!AM37)*1.42857142857143,0)</f>
        <v>104</v>
      </c>
      <c r="AN51" s="15">
        <f>ROUND((RAW!AN37)*1.42857142857143,0)</f>
        <v>105</v>
      </c>
      <c r="AO51" s="15">
        <f>ROUND((RAW!AO37)*1.42857142857143,0)</f>
        <v>106</v>
      </c>
      <c r="AP51" s="15">
        <f>ROUND((RAW!AP37)*1.42857142857143,0)</f>
        <v>110</v>
      </c>
      <c r="AQ51" s="15">
        <f>ROUND((RAW!AQ37)*1.42857142857143,0)</f>
        <v>105</v>
      </c>
      <c r="AR51" s="15">
        <f>ROUND((RAW!AR37)*1.42857142857143,0)</f>
        <v>106</v>
      </c>
      <c r="AS51" s="15">
        <f>ROUND((RAW!AS37)*1.42857142857143,0)</f>
        <v>106</v>
      </c>
      <c r="AT51" s="15">
        <f>ROUND((RAW!AT37)*1.42857142857143,0)</f>
        <v>106</v>
      </c>
      <c r="AU51" s="15">
        <f>ROUND((RAW!AU37)*1.42857142857143,0)</f>
        <v>99</v>
      </c>
      <c r="AV51" s="15">
        <f>ROUND((RAW!AV37)*1.42857142857143,0)</f>
        <v>100</v>
      </c>
      <c r="AW51" s="15">
        <f>ROUND((RAW!AW37)*1.42857142857143,0)</f>
        <v>109</v>
      </c>
      <c r="AX51" s="15">
        <f>ROUND((RAW!AX37)*1.42857142857143,0)</f>
        <v>107</v>
      </c>
      <c r="AY51" s="15">
        <f>ROUND((RAW!AY37)*1.42857142857143,0)</f>
        <v>110</v>
      </c>
      <c r="AZ51" s="15">
        <f>ROUND((RAW!AZ37)*1.42857142857143,0)</f>
        <v>110</v>
      </c>
      <c r="BA51" s="15">
        <f>ROUND((RAW!BA37)*1.42857142857143,0)</f>
        <v>99</v>
      </c>
      <c r="BB51" s="15">
        <f>ROUND((RAW!BB37)*1.42857142857143,0)</f>
        <v>99</v>
      </c>
      <c r="BC51" s="15">
        <f>ROUND((RAW!BC37)*1.42857142857143,0)</f>
        <v>100</v>
      </c>
      <c r="BD51" s="15">
        <f>ROUND((RAW!BD37)*1.42857142857143,0)</f>
        <v>100</v>
      </c>
      <c r="BE51" s="15">
        <f>ROUND((RAW!BE37)*1.42857142857143,0)</f>
        <v>110</v>
      </c>
      <c r="BF51" s="15">
        <f>ROUND((RAW!BF37)*1.42857142857143,0)</f>
        <v>91</v>
      </c>
      <c r="BG51" s="15">
        <f>ROUND((RAW!BG37)*1.42857142857143,0)</f>
        <v>93</v>
      </c>
      <c r="BH51" s="15">
        <f>ROUND((RAW!BH37)*1.42857142857143,0)</f>
        <v>97</v>
      </c>
      <c r="BI51" s="15">
        <f>ROUND((RAW!BI37)*1.42857142857143,0)</f>
        <v>97</v>
      </c>
      <c r="BJ51" s="15">
        <f>ROUND((RAW!BJ37)*1.42857142857143,0)</f>
        <v>98</v>
      </c>
      <c r="BK51" s="15">
        <f>ROUND((RAW!BK37)*1.42857142857143,0)</f>
        <v>101</v>
      </c>
      <c r="BL51" s="15">
        <f>ROUND((RAW!BL37)*1.42857142857143,0)</f>
        <v>101</v>
      </c>
      <c r="BM51" s="15">
        <f>ROUND((RAW!BM37)*1.42857142857143,0)</f>
        <v>104</v>
      </c>
    </row>
    <row r="52" spans="1:65" s="14" customFormat="1" ht="15">
      <c r="A52" s="14" t="s">
        <v>261</v>
      </c>
      <c r="B52" s="15">
        <f>ROUND((RAW!B38)*2.63157894736842,0)</f>
        <v>100</v>
      </c>
      <c r="C52" s="15">
        <f>ROUND((RAW!C38)*2.63157894736842,0)</f>
        <v>90</v>
      </c>
      <c r="D52" s="15">
        <f>ROUND((RAW!D38)*2.63157894736842,0)</f>
        <v>92</v>
      </c>
      <c r="E52" s="15">
        <f>ROUND((RAW!E38)*2.63157894736842,0)</f>
        <v>109</v>
      </c>
      <c r="F52" s="15">
        <f>ROUND((RAW!F38)*2.63157894736842,0)</f>
        <v>112</v>
      </c>
      <c r="G52" s="15">
        <f>ROUND((RAW!G38)*2.63157894736842,0)</f>
        <v>96</v>
      </c>
      <c r="H52" s="15">
        <f>ROUND((RAW!H38)*2.63157894736842,0)</f>
        <v>100</v>
      </c>
      <c r="I52" s="15">
        <f>ROUND((RAW!I38)*2.63157894736842,0)</f>
        <v>114</v>
      </c>
      <c r="J52" s="15">
        <f>ROUND((RAW!J38)*2.63157894736842,0)</f>
        <v>118</v>
      </c>
      <c r="K52" s="15">
        <f>ROUND((RAW!K38)*2.63157894736842,0)</f>
        <v>113</v>
      </c>
      <c r="L52" s="15">
        <f>ROUND((RAW!L38)*2.63157894736842,0)</f>
        <v>119</v>
      </c>
      <c r="M52" s="15">
        <f>ROUND((RAW!M38)*2.63157894736842,0)</f>
        <v>112</v>
      </c>
      <c r="N52" s="15">
        <f>ROUND((RAW!N38)*2.63157894736842,0)</f>
        <v>114</v>
      </c>
      <c r="O52" s="15">
        <f>ROUND((RAW!O38)*2.63157894736842,0)</f>
        <v>113</v>
      </c>
      <c r="P52" s="15">
        <f>ROUND((RAW!P38)*2.63157894736842,0)</f>
        <v>129</v>
      </c>
      <c r="Q52" s="15">
        <f>ROUND((RAW!Q38)*2.63157894736842,0)</f>
        <v>136</v>
      </c>
      <c r="R52" s="15">
        <f>ROUND((RAW!R38)*2.63157894736842,0)</f>
        <v>142</v>
      </c>
      <c r="S52" s="15">
        <f>ROUND((RAW!S38)*2.63157894736842,0)</f>
        <v>120</v>
      </c>
      <c r="T52" s="15">
        <f>ROUND((RAW!T38)*2.63157894736842,0)</f>
        <v>128</v>
      </c>
      <c r="U52" s="15">
        <f>ROUND((RAW!U38)*2.63157894736842,0)</f>
        <v>126</v>
      </c>
      <c r="V52" s="15">
        <f>ROUND((RAW!V38)*2.63157894736842,0)</f>
        <v>144</v>
      </c>
      <c r="W52" s="15">
        <f>ROUND((RAW!W38)*2.63157894736842,0)</f>
        <v>63</v>
      </c>
      <c r="X52" s="15">
        <f>ROUND((RAW!X38)*2.63157894736842,0)</f>
        <v>71</v>
      </c>
      <c r="Y52" s="15">
        <f>ROUND((RAW!Y38)*2.63157894736842,0)</f>
        <v>74</v>
      </c>
      <c r="Z52" s="15">
        <f>ROUND((RAW!Z38)*2.63157894736842,0)</f>
        <v>79</v>
      </c>
      <c r="AA52" s="15">
        <f>ROUND((RAW!AA38)*2.63157894736842,0)</f>
        <v>84</v>
      </c>
      <c r="AB52" s="15">
        <f>ROUND((RAW!AB38)*2.63157894736842,0)</f>
        <v>95</v>
      </c>
      <c r="AC52" s="15">
        <f>ROUND((RAW!AC38)*2.63157894736842,0)</f>
        <v>84</v>
      </c>
      <c r="AD52" s="15">
        <f>ROUND((RAW!AD38)*2.63157894736842,0)</f>
        <v>89</v>
      </c>
      <c r="AE52" s="15">
        <f>ROUND((RAW!AE38)*2.63157894736842,0)</f>
        <v>105</v>
      </c>
      <c r="AF52" s="15">
        <f>ROUND((RAW!AF38)*2.63157894736842,0)</f>
        <v>118</v>
      </c>
      <c r="AG52" s="15">
        <f>ROUND((RAW!AG38)*2.63157894736842,0)</f>
        <v>82</v>
      </c>
      <c r="AH52" s="15">
        <f>ROUND((RAW!AH38)*2.63157894736842,0)</f>
        <v>92</v>
      </c>
      <c r="AI52" s="15">
        <f>ROUND((RAW!AI38)*2.63157894736842,0)</f>
        <v>95</v>
      </c>
      <c r="AJ52" s="15">
        <f>ROUND((RAW!AJ38)*2.63157894736842,0)</f>
        <v>124</v>
      </c>
      <c r="AK52" s="15">
        <f>ROUND((RAW!AK38)*2.63157894736842,0)</f>
        <v>147</v>
      </c>
      <c r="AL52" s="15">
        <f>ROUND((RAW!AL38)*2.63157894736842,0)</f>
        <v>111</v>
      </c>
      <c r="AM52" s="15">
        <f>ROUND((RAW!AM38)*2.63157894736842,0)</f>
        <v>118</v>
      </c>
      <c r="AN52" s="15">
        <f>ROUND((RAW!AN38)*2.63157894736842,0)</f>
        <v>121</v>
      </c>
      <c r="AO52" s="15">
        <f>ROUND((RAW!AO38)*2.63157894736842,0)</f>
        <v>126</v>
      </c>
      <c r="AP52" s="15">
        <f>ROUND((RAW!AP38)*2.63157894736842,0)</f>
        <v>142</v>
      </c>
      <c r="AQ52" s="15">
        <f>ROUND((RAW!AQ38)*2.63157894736842,0)</f>
        <v>127</v>
      </c>
      <c r="AR52" s="15">
        <f>ROUND((RAW!AR38)*2.63157894736842,0)</f>
        <v>130</v>
      </c>
      <c r="AS52" s="15">
        <f>ROUND((RAW!AS38)*2.63157894736842,0)</f>
        <v>133</v>
      </c>
      <c r="AT52" s="15">
        <f>ROUND((RAW!AT38)*2.63157894736842,0)</f>
        <v>136</v>
      </c>
      <c r="AU52" s="15">
        <f>ROUND((RAW!AU38)*2.63157894736842,0)</f>
        <v>181</v>
      </c>
      <c r="AV52" s="15">
        <f>ROUND((RAW!AV38)*2.63157894736842,0)</f>
        <v>184</v>
      </c>
      <c r="AW52" s="15">
        <f>ROUND((RAW!AW38)*2.63157894736842,0)</f>
        <v>200</v>
      </c>
      <c r="AX52" s="15">
        <f>ROUND((RAW!AX38)*2.63157894736842,0)</f>
        <v>129</v>
      </c>
      <c r="AY52" s="15">
        <f>ROUND((RAW!AY38)*2.63157894736842,0)</f>
        <v>218</v>
      </c>
      <c r="AZ52" s="15">
        <f>ROUND((RAW!AZ38)*2.63157894736842,0)</f>
        <v>232</v>
      </c>
      <c r="BA52" s="15">
        <f>ROUND((RAW!BA38)*2.63157894736842,0)</f>
        <v>189</v>
      </c>
      <c r="BB52" s="15">
        <f>ROUND((RAW!BB38)*2.63157894736842,0)</f>
        <v>198</v>
      </c>
      <c r="BC52" s="15">
        <f>ROUND((RAW!BC38)*2.63157894736842,0)</f>
        <v>197</v>
      </c>
      <c r="BD52" s="15">
        <f>ROUND((RAW!BD38)*2.63157894736842,0)</f>
        <v>202</v>
      </c>
      <c r="BE52" s="15">
        <f>ROUND((RAW!BE38)*2.63157894736842,0)</f>
        <v>237</v>
      </c>
      <c r="BF52" s="15">
        <f>ROUND((RAW!BF38)*2.63157894736842,0)</f>
        <v>180</v>
      </c>
      <c r="BG52" s="15">
        <f>ROUND((RAW!BG38)*2.63157894736842,0)</f>
        <v>199</v>
      </c>
      <c r="BH52" s="15">
        <f>ROUND((RAW!BH38)*2.63157894736842,0)</f>
        <v>205</v>
      </c>
      <c r="BI52" s="15">
        <f>ROUND((RAW!BI38)*2.63157894736842,0)</f>
        <v>214</v>
      </c>
      <c r="BJ52" s="15">
        <f>ROUND((RAW!BJ38)*2.63157894736842,0)</f>
        <v>209</v>
      </c>
      <c r="BK52" s="15">
        <f>ROUND((RAW!BK38)*2.63157894736842,0)</f>
        <v>219</v>
      </c>
      <c r="BL52" s="15">
        <f>ROUND((RAW!BL38)*2.63157894736842,0)</f>
        <v>213</v>
      </c>
      <c r="BM52" s="15">
        <f>ROUND((RAW!BM38)*2.63157894736842,0)</f>
        <v>220</v>
      </c>
    </row>
    <row r="53" spans="1:65" s="14" customFormat="1" ht="15">
      <c r="A53" s="14" t="s">
        <v>262</v>
      </c>
      <c r="B53" s="15">
        <f>ROUND((RAW!B39)*0.0166306336271412,0)</f>
        <v>100</v>
      </c>
      <c r="C53" s="15">
        <f>ROUND((RAW!C39)*0.0166306336271412,0)</f>
        <v>63</v>
      </c>
      <c r="D53" s="15">
        <f>ROUND((RAW!D39)*0.0166306336271412,0)</f>
        <v>64</v>
      </c>
      <c r="E53" s="15">
        <f>ROUND((RAW!E39)*0.0166306336271412,0)</f>
        <v>90</v>
      </c>
      <c r="F53" s="15">
        <f>ROUND((RAW!F39)*0.0166306336271412,0)</f>
        <v>96</v>
      </c>
      <c r="G53" s="15">
        <f>ROUND((RAW!G39)*0.0166306336271412,0)</f>
        <v>66</v>
      </c>
      <c r="H53" s="15">
        <f>ROUND((RAW!H39)*0.0166306336271412,0)</f>
        <v>69</v>
      </c>
      <c r="I53" s="15">
        <f>ROUND((RAW!I39)*0.0166306336271412,0)</f>
        <v>115</v>
      </c>
      <c r="J53" s="15">
        <f>ROUND((RAW!J39)*0.0166306336271412,0)</f>
        <v>119</v>
      </c>
      <c r="K53" s="15">
        <f>ROUND((RAW!K39)*0.0166306336271412,0)</f>
        <v>85</v>
      </c>
      <c r="L53" s="15">
        <f>ROUND((RAW!L39)*0.0166306336271412,0)</f>
        <v>90</v>
      </c>
      <c r="M53" s="15">
        <f>ROUND((RAW!M39)*0.0166306336271412,0)</f>
        <v>105</v>
      </c>
      <c r="N53" s="15">
        <f>ROUND((RAW!N39)*0.0166306336271412,0)</f>
        <v>122</v>
      </c>
      <c r="O53" s="15">
        <f>ROUND((RAW!O39)*0.0166306336271412,0)</f>
        <v>113</v>
      </c>
      <c r="P53" s="15">
        <f>ROUND((RAW!P39)*0.0166306336271412,0)</f>
        <v>136</v>
      </c>
      <c r="Q53" s="15">
        <f>ROUND((RAW!Q39)*0.0166306336271412,0)</f>
        <v>138</v>
      </c>
      <c r="R53" s="15">
        <f>ROUND((RAW!R39)*0.0166306336271412,0)</f>
        <v>144</v>
      </c>
      <c r="S53" s="15">
        <f>ROUND((RAW!S39)*0.0166306336271412,0)</f>
        <v>162</v>
      </c>
      <c r="T53" s="15">
        <f>ROUND((RAW!T39)*0.0166306336271412,0)</f>
        <v>173</v>
      </c>
      <c r="U53" s="15">
        <f>ROUND((RAW!U39)*0.0166306336271412,0)</f>
        <v>184</v>
      </c>
      <c r="V53" s="15">
        <f>ROUND((RAW!V39)*0.0166306336271412,0)</f>
        <v>192</v>
      </c>
      <c r="W53" s="15">
        <f>ROUND((RAW!W39)*0.0166306336271412,0)</f>
        <v>55</v>
      </c>
      <c r="X53" s="15">
        <f>ROUND((RAW!X39)*0.0166306336271412,0)</f>
        <v>57</v>
      </c>
      <c r="Y53" s="15">
        <f>ROUND((RAW!Y39)*0.0166306336271412,0)</f>
        <v>59</v>
      </c>
      <c r="Z53" s="15">
        <f>ROUND((RAW!Z39)*0.0166306336271412,0)</f>
        <v>67</v>
      </c>
      <c r="AA53" s="15">
        <f>ROUND((RAW!AA39)*0.0166306336271412,0)</f>
        <v>63</v>
      </c>
      <c r="AB53" s="15">
        <f>ROUND((RAW!AB39)*0.0166306336271412,0)</f>
        <v>74</v>
      </c>
      <c r="AC53" s="15">
        <f>ROUND((RAW!AC39)*0.0166306336271412,0)</f>
        <v>60</v>
      </c>
      <c r="AD53" s="15">
        <f>ROUND((RAW!AD39)*0.0166306336271412,0)</f>
        <v>63</v>
      </c>
      <c r="AE53" s="15">
        <f>ROUND((RAW!AE39)*0.0166306336271412,0)</f>
        <v>63</v>
      </c>
      <c r="AF53" s="15">
        <f>ROUND((RAW!AF39)*0.0166306336271412,0)</f>
        <v>69</v>
      </c>
      <c r="AG53" s="15">
        <f>ROUND((RAW!AG39)*0.0166306336271412,0)</f>
        <v>54</v>
      </c>
      <c r="AH53" s="15">
        <f>ROUND((RAW!AH39)*0.0166306336271412,0)</f>
        <v>60</v>
      </c>
      <c r="AI53" s="15">
        <f>ROUND((RAW!AI39)*0.0166306336271412,0)</f>
        <v>62</v>
      </c>
      <c r="AJ53" s="15">
        <f>ROUND((RAW!AJ39)*0.0166306336271412,0)</f>
        <v>106</v>
      </c>
      <c r="AK53" s="15">
        <f>ROUND((RAW!AK39)*0.0166306336271412,0)</f>
        <v>128</v>
      </c>
      <c r="AL53" s="15">
        <f>ROUND((RAW!AL39)*0.0166306336271412,0)</f>
        <v>86</v>
      </c>
      <c r="AM53" s="15">
        <f>ROUND((RAW!AM39)*0.0166306336271412,0)</f>
        <v>90</v>
      </c>
      <c r="AN53" s="15">
        <f>ROUND((RAW!AN39)*0.0166306336271412,0)</f>
        <v>94</v>
      </c>
      <c r="AO53" s="15">
        <f>ROUND((RAW!AO39)*0.0166306336271412,0)</f>
        <v>98</v>
      </c>
      <c r="AP53" s="15">
        <f>ROUND((RAW!AP39)*0.0166306336271412,0)</f>
        <v>97</v>
      </c>
      <c r="AQ53" s="15">
        <f>ROUND((RAW!AQ39)*0.0166306336271412,0)</f>
        <v>98</v>
      </c>
      <c r="AR53" s="15">
        <f>ROUND((RAW!AR39)*0.0166306336271412,0)</f>
        <v>101</v>
      </c>
      <c r="AS53" s="15">
        <f>ROUND((RAW!AS39)*0.0166306336271412,0)</f>
        <v>105</v>
      </c>
      <c r="AT53" s="15">
        <f>ROUND((RAW!AT39)*0.0166306336271412,0)</f>
        <v>109</v>
      </c>
      <c r="AU53" s="15">
        <f>ROUND((RAW!AU39)*0.0166306336271412,0)</f>
        <v>133</v>
      </c>
      <c r="AV53" s="15">
        <f>ROUND((RAW!AV39)*0.0166306336271412,0)</f>
        <v>139</v>
      </c>
      <c r="AW53" s="15">
        <f>ROUND((RAW!AW39)*0.0166306336271412,0)</f>
        <v>142</v>
      </c>
      <c r="AX53" s="15">
        <f>ROUND((RAW!AX39)*0.0166306336271412,0)</f>
        <v>84</v>
      </c>
      <c r="AY53" s="15">
        <f>ROUND((RAW!AY39)*0.0166306336271412,0)</f>
        <v>156</v>
      </c>
      <c r="AZ53" s="15">
        <f>ROUND((RAW!AZ39)*0.0166306336271412,0)</f>
        <v>166</v>
      </c>
      <c r="BA53" s="15">
        <f>ROUND((RAW!BA39)*0.0166306336271412,0)</f>
        <v>176</v>
      </c>
      <c r="BB53" s="15">
        <f>ROUND((RAW!BB39)*0.0166306336271412,0)</f>
        <v>193</v>
      </c>
      <c r="BC53" s="15">
        <f>ROUND((RAW!BC39)*0.0166306336271412,0)</f>
        <v>192</v>
      </c>
      <c r="BD53" s="15">
        <f>ROUND((RAW!BD39)*0.0166306336271412,0)</f>
        <v>200</v>
      </c>
      <c r="BE53" s="15">
        <f>ROUND((RAW!BE39)*0.0166306336271412,0)</f>
        <v>215</v>
      </c>
      <c r="BF53" s="15">
        <f>ROUND((RAW!BF39)*0.0166306336271412,0)</f>
        <v>167</v>
      </c>
      <c r="BG53" s="15">
        <f>ROUND((RAW!BG39)*0.0166306336271412,0)</f>
        <v>191</v>
      </c>
      <c r="BH53" s="15">
        <f>ROUND((RAW!BH39)*0.0166306336271412,0)</f>
        <v>197</v>
      </c>
      <c r="BI53" s="15">
        <f>ROUND((RAW!BI39)*0.0166306336271412,0)</f>
        <v>199</v>
      </c>
      <c r="BJ53" s="15">
        <f>ROUND((RAW!BJ39)*0.0166306336271412,0)</f>
        <v>199</v>
      </c>
      <c r="BK53" s="15">
        <f>ROUND((RAW!BK39)*0.0166306336271412,0)</f>
        <v>209</v>
      </c>
      <c r="BL53" s="15">
        <f>ROUND((RAW!BL39)*0.0166306336271412,0)</f>
        <v>210</v>
      </c>
      <c r="BM53" s="15">
        <f>ROUND((RAW!BM39)*0.0166306336271412,0)</f>
        <v>220</v>
      </c>
    </row>
    <row r="54" spans="1:65" s="14" customFormat="1" ht="15">
      <c r="A54" s="14" t="s">
        <v>263</v>
      </c>
      <c r="B54" s="15">
        <f>ROUND((RAW!B40)*2.56410256410256,0)</f>
        <v>100</v>
      </c>
      <c r="C54" s="15">
        <f>ROUND((RAW!C40)*2.56410256410256,0)</f>
        <v>76</v>
      </c>
      <c r="D54" s="15">
        <f>ROUND((RAW!D40)*2.56410256410256,0)</f>
        <v>82</v>
      </c>
      <c r="E54" s="15">
        <f>ROUND((RAW!E40)*2.56410256410256,0)</f>
        <v>107</v>
      </c>
      <c r="F54" s="15">
        <f>ROUND((RAW!F40)*2.56410256410256,0)</f>
        <v>114</v>
      </c>
      <c r="G54" s="15">
        <f>ROUND((RAW!G40)*2.56410256410256,0)</f>
        <v>92</v>
      </c>
      <c r="H54" s="15">
        <f>ROUND((RAW!H40)*2.56410256410256,0)</f>
        <v>100</v>
      </c>
      <c r="I54" s="15">
        <f>ROUND((RAW!I40)*2.56410256410256,0)</f>
        <v>110</v>
      </c>
      <c r="J54" s="15">
        <f>ROUND((RAW!J40)*2.56410256410256,0)</f>
        <v>110</v>
      </c>
      <c r="K54" s="15">
        <f>ROUND((RAW!K40)*2.56410256410256,0)</f>
        <v>115</v>
      </c>
      <c r="L54" s="15">
        <f>ROUND((RAW!L40)*2.56410256410256,0)</f>
        <v>121</v>
      </c>
      <c r="M54" s="15">
        <f>ROUND((RAW!M40)*2.56410256410256,0)</f>
        <v>124</v>
      </c>
      <c r="N54" s="15">
        <f>ROUND((RAW!N40)*2.56410256410256,0)</f>
        <v>115</v>
      </c>
      <c r="O54" s="15">
        <f>ROUND((RAW!O40)*2.56410256410256,0)</f>
        <v>126</v>
      </c>
      <c r="P54" s="15">
        <f>ROUND((RAW!P40)*2.56410256410256,0)</f>
        <v>144</v>
      </c>
      <c r="Q54" s="15">
        <f>ROUND((RAW!Q40)*2.56410256410256,0)</f>
        <v>151</v>
      </c>
      <c r="R54" s="15">
        <f>ROUND((RAW!R40)*2.56410256410256,0)</f>
        <v>159</v>
      </c>
      <c r="S54" s="15">
        <f>ROUND((RAW!S40)*2.56410256410256,0)</f>
        <v>141</v>
      </c>
      <c r="T54" s="15">
        <f>ROUND((RAW!T40)*2.56410256410256,0)</f>
        <v>145</v>
      </c>
      <c r="U54" s="15">
        <f>ROUND((RAW!U40)*2.56410256410256,0)</f>
        <v>144</v>
      </c>
      <c r="V54" s="15">
        <f>ROUND((RAW!V40)*2.56410256410256,0)</f>
        <v>146</v>
      </c>
      <c r="W54" s="15">
        <f>ROUND((RAW!W40)*2.56410256410256,0)</f>
        <v>36</v>
      </c>
      <c r="X54" s="15">
        <f>ROUND((RAW!X40)*2.56410256410256,0)</f>
        <v>59</v>
      </c>
      <c r="Y54" s="15">
        <f>ROUND((RAW!Y40)*2.56410256410256,0)</f>
        <v>60</v>
      </c>
      <c r="Z54" s="15">
        <f>ROUND((RAW!Z40)*2.56410256410256,0)</f>
        <v>63</v>
      </c>
      <c r="AA54" s="15">
        <f>ROUND((RAW!AA40)*2.56410256410256,0)</f>
        <v>71</v>
      </c>
      <c r="AB54" s="15">
        <f>ROUND((RAW!AB40)*2.56410256410256,0)</f>
        <v>77</v>
      </c>
      <c r="AC54" s="15">
        <f>ROUND((RAW!AC40)*2.56410256410256,0)</f>
        <v>75</v>
      </c>
      <c r="AD54" s="15">
        <f>ROUND((RAW!AD40)*2.56410256410256,0)</f>
        <v>77</v>
      </c>
      <c r="AE54" s="15">
        <f>ROUND((RAW!AE40)*2.56410256410256,0)</f>
        <v>95</v>
      </c>
      <c r="AF54" s="15">
        <f>ROUND((RAW!AF40)*2.56410256410256,0)</f>
        <v>105</v>
      </c>
      <c r="AG54" s="15">
        <f>ROUND((RAW!AG40)*2.56410256410256,0)</f>
        <v>64</v>
      </c>
      <c r="AH54" s="15">
        <f>ROUND((RAW!AH40)*2.56410256410256,0)</f>
        <v>72</v>
      </c>
      <c r="AI54" s="15">
        <f>ROUND((RAW!AI40)*2.56410256410256,0)</f>
        <v>82</v>
      </c>
      <c r="AJ54" s="15">
        <f>ROUND((RAW!AJ40)*2.56410256410256,0)</f>
        <v>100</v>
      </c>
      <c r="AK54" s="15">
        <f>ROUND((RAW!AK40)*2.56410256410256,0)</f>
        <v>123</v>
      </c>
      <c r="AL54" s="15">
        <f>ROUND((RAW!AL40)*2.56410256410256,0)</f>
        <v>107</v>
      </c>
      <c r="AM54" s="15">
        <f>ROUND((RAW!AM40)*2.56410256410256,0)</f>
        <v>112</v>
      </c>
      <c r="AN54" s="15">
        <f>ROUND((RAW!AN40)*2.56410256410256,0)</f>
        <v>115</v>
      </c>
      <c r="AO54" s="15">
        <f>ROUND((RAW!AO40)*2.56410256410256,0)</f>
        <v>119</v>
      </c>
      <c r="AP54" s="15">
        <f>ROUND((RAW!AP40)*2.56410256410256,0)</f>
        <v>128</v>
      </c>
      <c r="AQ54" s="15">
        <f>ROUND((RAW!AQ40)*2.56410256410256,0)</f>
        <v>121</v>
      </c>
      <c r="AR54" s="15">
        <f>ROUND((RAW!AR40)*2.56410256410256,0)</f>
        <v>123</v>
      </c>
      <c r="AS54" s="15">
        <f>ROUND((RAW!AS40)*2.56410256410256,0)</f>
        <v>126</v>
      </c>
      <c r="AT54" s="15">
        <f>ROUND((RAW!AT40)*2.56410256410256,0)</f>
        <v>128</v>
      </c>
      <c r="AU54" s="15">
        <f>ROUND((RAW!AU40)*2.56410256410256,0)</f>
        <v>157</v>
      </c>
      <c r="AV54" s="15">
        <f>ROUND((RAW!AV40)*2.56410256410256,0)</f>
        <v>160</v>
      </c>
      <c r="AW54" s="15">
        <f>ROUND((RAW!AW40)*2.56410256410256,0)</f>
        <v>162</v>
      </c>
      <c r="AX54" s="15">
        <f>ROUND((RAW!AX40)*2.56410256410256,0)</f>
        <v>115</v>
      </c>
      <c r="AY54" s="15">
        <f>ROUND((RAW!AY40)*2.56410256410256,0)</f>
        <v>164</v>
      </c>
      <c r="AZ54" s="15">
        <f>ROUND((RAW!AZ40)*2.56410256410256,0)</f>
        <v>167</v>
      </c>
      <c r="BA54" s="15">
        <f>ROUND((RAW!BA40)*2.56410256410256,0)</f>
        <v>159</v>
      </c>
      <c r="BB54" s="15">
        <f>ROUND((RAW!BB40)*2.56410256410256,0)</f>
        <v>162</v>
      </c>
      <c r="BC54" s="15">
        <f>ROUND((RAW!BC40)*2.56410256410256,0)</f>
        <v>162</v>
      </c>
      <c r="BD54" s="15">
        <f>ROUND((RAW!BD40)*2.56410256410256,0)</f>
        <v>166</v>
      </c>
      <c r="BE54" s="15">
        <f>ROUND((RAW!BE40)*2.56410256410256,0)</f>
        <v>167</v>
      </c>
      <c r="BF54" s="15">
        <f>ROUND((RAW!BF40)*2.56410256410256,0)</f>
        <v>154</v>
      </c>
      <c r="BG54" s="15">
        <f>ROUND((RAW!BG40)*2.56410256410256,0)</f>
        <v>161</v>
      </c>
      <c r="BH54" s="15">
        <f>ROUND((RAW!BH40)*2.56410256410256,0)</f>
        <v>165</v>
      </c>
      <c r="BI54" s="15">
        <f>ROUND((RAW!BI40)*2.56410256410256,0)</f>
        <v>166</v>
      </c>
      <c r="BJ54" s="15">
        <f>ROUND((RAW!BJ40)*2.56410256410256,0)</f>
        <v>161</v>
      </c>
      <c r="BK54" s="15">
        <f>ROUND((RAW!BK40)*2.56410256410256,0)</f>
        <v>166</v>
      </c>
      <c r="BL54" s="15">
        <f>ROUND((RAW!BL40)*2.56410256410256,0)</f>
        <v>165</v>
      </c>
      <c r="BM54" s="15">
        <f>ROUND((RAW!BM40)*2.56410256410256,0)</f>
        <v>165</v>
      </c>
    </row>
    <row r="55" spans="1:65" s="14" customFormat="1" ht="15">
      <c r="A55" s="14" t="s">
        <v>264</v>
      </c>
      <c r="B55" s="15">
        <f>ROUND((RAW!B41)*0.980392156862745,0)</f>
        <v>100</v>
      </c>
      <c r="C55" s="15">
        <f>ROUND((RAW!C41)*0.980392156862745,0)</f>
        <v>79</v>
      </c>
      <c r="D55" s="15">
        <f>ROUND((RAW!D41)*0.980392156862745,0)</f>
        <v>79</v>
      </c>
      <c r="E55" s="15">
        <f>ROUND((RAW!E41)*0.980392156862745,0)</f>
        <v>101</v>
      </c>
      <c r="F55" s="15">
        <f>ROUND((RAW!F41)*0.980392156862745,0)</f>
        <v>101</v>
      </c>
      <c r="G55" s="15">
        <f>ROUND((RAW!G41)*0.980392156862745,0)</f>
        <v>85</v>
      </c>
      <c r="H55" s="15">
        <f>ROUND((RAW!H41)*0.980392156862745,0)</f>
        <v>87</v>
      </c>
      <c r="I55" s="15">
        <f>ROUND((RAW!I41)*0.980392156862745,0)</f>
        <v>105</v>
      </c>
      <c r="J55" s="15">
        <f>ROUND((RAW!J41)*0.980392156862745,0)</f>
        <v>106</v>
      </c>
      <c r="K55" s="15">
        <f>ROUND((RAW!K41)*0.980392156862745,0)</f>
        <v>106</v>
      </c>
      <c r="L55" s="15">
        <f>ROUND((RAW!L41)*0.980392156862745,0)</f>
        <v>110</v>
      </c>
      <c r="M55" s="15">
        <f>ROUND((RAW!M41)*0.980392156862745,0)</f>
        <v>110</v>
      </c>
      <c r="N55" s="15">
        <f>ROUND((RAW!N41)*0.980392156862745,0)</f>
        <v>106</v>
      </c>
      <c r="O55" s="15">
        <f>ROUND((RAW!O41)*0.980392156862745,0)</f>
        <v>111</v>
      </c>
      <c r="P55" s="15">
        <f>ROUND((RAW!P41)*0.980392156862745,0)</f>
        <v>120</v>
      </c>
      <c r="Q55" s="15">
        <f>ROUND((RAW!Q41)*0.980392156862745,0)</f>
        <v>122</v>
      </c>
      <c r="R55" s="15">
        <f>ROUND((RAW!R41)*0.980392156862745,0)</f>
        <v>122</v>
      </c>
      <c r="S55" s="15">
        <f>ROUND((RAW!S41)*0.980392156862745,0)</f>
        <v>114</v>
      </c>
      <c r="T55" s="15">
        <f>ROUND((RAW!T41)*0.980392156862745,0)</f>
        <v>116</v>
      </c>
      <c r="U55" s="15">
        <f>ROUND((RAW!U41)*0.980392156862745,0)</f>
        <v>118</v>
      </c>
      <c r="V55" s="15">
        <f>ROUND((RAW!V41)*0.980392156862745,0)</f>
        <v>117</v>
      </c>
      <c r="W55" s="15">
        <f>ROUND((RAW!W41)*0.980392156862745,0)</f>
        <v>64</v>
      </c>
      <c r="X55" s="15">
        <f>ROUND((RAW!X41)*0.980392156862745,0)</f>
        <v>73</v>
      </c>
      <c r="Y55" s="15">
        <f>ROUND((RAW!Y41)*0.980392156862745,0)</f>
        <v>75</v>
      </c>
      <c r="Z55" s="15">
        <f>ROUND((RAW!Z41)*0.980392156862745,0)</f>
        <v>77</v>
      </c>
      <c r="AA55" s="15">
        <f>ROUND((RAW!AA41)*0.980392156862745,0)</f>
        <v>83</v>
      </c>
      <c r="AB55" s="15">
        <f>ROUND((RAW!AB41)*0.980392156862745,0)</f>
        <v>89</v>
      </c>
      <c r="AC55" s="15">
        <f>ROUND((RAW!AC41)*0.980392156862745,0)</f>
        <v>82</v>
      </c>
      <c r="AD55" s="15">
        <f>ROUND((RAW!AD41)*0.980392156862745,0)</f>
        <v>84</v>
      </c>
      <c r="AE55" s="15">
        <f>ROUND((RAW!AE41)*0.980392156862745,0)</f>
        <v>95</v>
      </c>
      <c r="AF55" s="15">
        <f>ROUND((RAW!AF41)*0.980392156862745,0)</f>
        <v>104</v>
      </c>
      <c r="AG55" s="15">
        <f>ROUND((RAW!AG41)*0.980392156862745,0)</f>
        <v>72</v>
      </c>
      <c r="AH55" s="15">
        <f>ROUND((RAW!AH41)*0.980392156862745,0)</f>
        <v>79</v>
      </c>
      <c r="AI55" s="15">
        <f>ROUND((RAW!AI41)*0.980392156862745,0)</f>
        <v>90</v>
      </c>
      <c r="AJ55" s="15">
        <f>ROUND((RAW!AJ41)*0.980392156862745,0)</f>
        <v>107</v>
      </c>
      <c r="AK55" s="15">
        <f>ROUND((RAW!AK41)*0.980392156862745,0)</f>
        <v>119</v>
      </c>
      <c r="AL55" s="15">
        <f>ROUND((RAW!AL41)*0.980392156862745,0)</f>
        <v>115</v>
      </c>
      <c r="AM55" s="15">
        <f>ROUND((RAW!AM41)*0.980392156862745,0)</f>
        <v>117</v>
      </c>
      <c r="AN55" s="15">
        <f>ROUND((RAW!AN41)*0.980392156862745,0)</f>
        <v>119</v>
      </c>
      <c r="AO55" s="15">
        <f>ROUND((RAW!AO41)*0.980392156862745,0)</f>
        <v>119</v>
      </c>
      <c r="AP55" s="15">
        <f>ROUND((RAW!AP41)*0.980392156862745,0)</f>
        <v>125</v>
      </c>
      <c r="AQ55" s="15">
        <f>ROUND((RAW!AQ41)*0.980392156862745,0)</f>
        <v>120</v>
      </c>
      <c r="AR55" s="15">
        <f>ROUND((RAW!AR41)*0.980392156862745,0)</f>
        <v>121</v>
      </c>
      <c r="AS55" s="15">
        <f>ROUND((RAW!AS41)*0.980392156862745,0)</f>
        <v>122</v>
      </c>
      <c r="AT55" s="15">
        <f>ROUND((RAW!AT41)*0.980392156862745,0)</f>
        <v>123</v>
      </c>
      <c r="AU55" s="15">
        <f>ROUND((RAW!AU41)*0.980392156862745,0)</f>
        <v>117</v>
      </c>
      <c r="AV55" s="15">
        <f>ROUND((RAW!AV41)*0.980392156862745,0)</f>
        <v>117</v>
      </c>
      <c r="AW55" s="15">
        <f>ROUND((RAW!AW41)*0.980392156862745,0)</f>
        <v>125</v>
      </c>
      <c r="AX55" s="15">
        <f>ROUND((RAW!AX41)*0.980392156862745,0)</f>
        <v>123</v>
      </c>
      <c r="AY55" s="15">
        <f>ROUND((RAW!AY41)*0.980392156862745,0)</f>
        <v>125</v>
      </c>
      <c r="AZ55" s="15">
        <f>ROUND((RAW!AZ41)*0.980392156862745,0)</f>
        <v>125</v>
      </c>
      <c r="BA55" s="15">
        <f>ROUND((RAW!BA41)*0.980392156862745,0)</f>
        <v>118</v>
      </c>
      <c r="BB55" s="15">
        <f>ROUND((RAW!BB41)*0.980392156862745,0)</f>
        <v>118</v>
      </c>
      <c r="BC55" s="15">
        <f>ROUND((RAW!BC41)*0.980392156862745,0)</f>
        <v>118</v>
      </c>
      <c r="BD55" s="15">
        <f>ROUND((RAW!BD41)*0.980392156862745,0)</f>
        <v>118</v>
      </c>
      <c r="BE55" s="15">
        <f>ROUND((RAW!BE41)*0.980392156862745,0)</f>
        <v>125</v>
      </c>
      <c r="BF55" s="15">
        <f>ROUND((RAW!BF41)*0.980392156862745,0)</f>
        <v>116</v>
      </c>
      <c r="BG55" s="15">
        <f>ROUND((RAW!BG41)*0.980392156862745,0)</f>
        <v>116</v>
      </c>
      <c r="BH55" s="15">
        <f>ROUND((RAW!BH41)*0.980392156862745,0)</f>
        <v>117</v>
      </c>
      <c r="BI55" s="15">
        <f>ROUND((RAW!BI41)*0.980392156862745,0)</f>
        <v>120</v>
      </c>
      <c r="BJ55" s="15">
        <f>ROUND((RAW!BJ41)*0.980392156862745,0)</f>
        <v>117</v>
      </c>
      <c r="BK55" s="15">
        <f>ROUND((RAW!BK41)*0.980392156862745,0)</f>
        <v>120</v>
      </c>
      <c r="BL55" s="15">
        <f>ROUND((RAW!BL41)*0.980392156862745,0)</f>
        <v>119</v>
      </c>
      <c r="BM55" s="15">
        <f>ROUND((RAW!BM41)*0.980392156862745,0)</f>
        <v>119</v>
      </c>
    </row>
    <row r="56" spans="1:65" s="14" customFormat="1" ht="15">
      <c r="A56" s="14" t="s">
        <v>265</v>
      </c>
      <c r="B56" s="15">
        <f>ROUND((RAW!B42)*1.64744645799012,0)</f>
        <v>100</v>
      </c>
      <c r="C56" s="15">
        <f>ROUND((RAW!C42)*1.64744645799012,0)</f>
        <v>96</v>
      </c>
      <c r="D56" s="15">
        <f>ROUND((RAW!D42)*1.64744645799012,0)</f>
        <v>97</v>
      </c>
      <c r="E56" s="15">
        <f>ROUND((RAW!E42)*1.64744645799012,0)</f>
        <v>102</v>
      </c>
      <c r="F56" s="15">
        <f>ROUND((RAW!F42)*1.64744645799012,0)</f>
        <v>101</v>
      </c>
      <c r="G56" s="15">
        <f>ROUND((RAW!G42)*1.64744645799012,0)</f>
        <v>97</v>
      </c>
      <c r="H56" s="15">
        <f>ROUND((RAW!H42)*1.64744645799012,0)</f>
        <v>96</v>
      </c>
      <c r="I56" s="15">
        <f>ROUND((RAW!I42)*1.64744645799012,0)</f>
        <v>102</v>
      </c>
      <c r="J56" s="15">
        <f>ROUND((RAW!J42)*1.64744645799012,0)</f>
        <v>105</v>
      </c>
      <c r="K56" s="15">
        <f>ROUND((RAW!K42)*1.64744645799012,0)</f>
        <v>101</v>
      </c>
      <c r="L56" s="15">
        <f>ROUND((RAW!L42)*1.64744645799012,0)</f>
        <v>101</v>
      </c>
      <c r="M56" s="15">
        <f>ROUND((RAW!M42)*1.64744645799012,0)</f>
        <v>101</v>
      </c>
      <c r="N56" s="15">
        <f>ROUND((RAW!N42)*1.64744645799012,0)</f>
        <v>105</v>
      </c>
      <c r="O56" s="15">
        <f>ROUND((RAW!O42)*1.64744645799012,0)</f>
        <v>102</v>
      </c>
      <c r="P56" s="15">
        <f>ROUND((RAW!P42)*1.64744645799012,0)</f>
        <v>102</v>
      </c>
      <c r="Q56" s="15">
        <f>ROUND((RAW!Q42)*1.64744645799012,0)</f>
        <v>107</v>
      </c>
      <c r="R56" s="15">
        <f>ROUND((RAW!R42)*1.64744645799012,0)</f>
        <v>105</v>
      </c>
      <c r="S56" s="15">
        <f>ROUND((RAW!S42)*1.64744645799012,0)</f>
        <v>102</v>
      </c>
      <c r="T56" s="15">
        <f>ROUND((RAW!T42)*1.64744645799012,0)</f>
        <v>102</v>
      </c>
      <c r="U56" s="15">
        <f>ROUND((RAW!U42)*1.64744645799012,0)</f>
        <v>102</v>
      </c>
      <c r="V56" s="15">
        <f>ROUND((RAW!V42)*1.64744645799012,0)</f>
        <v>103</v>
      </c>
      <c r="W56" s="15">
        <f>ROUND((RAW!W42)*1.64744645799012,0)</f>
        <v>92</v>
      </c>
      <c r="X56" s="15">
        <f>ROUND((RAW!X42)*1.64744645799012,0)</f>
        <v>95</v>
      </c>
      <c r="Y56" s="15">
        <f>ROUND((RAW!Y42)*1.64744645799012,0)</f>
        <v>95</v>
      </c>
      <c r="Z56" s="15">
        <f>ROUND((RAW!Z42)*1.64744645799012,0)</f>
        <v>98</v>
      </c>
      <c r="AA56" s="15">
        <f>ROUND((RAW!AA42)*1.64744645799012,0)</f>
        <v>98</v>
      </c>
      <c r="AB56" s="15">
        <f>ROUND((RAW!AB42)*1.64744645799012,0)</f>
        <v>99</v>
      </c>
      <c r="AC56" s="15">
        <f>ROUND((RAW!AC42)*1.64744645799012,0)</f>
        <v>96</v>
      </c>
      <c r="AD56" s="15">
        <f>ROUND((RAW!AD42)*1.64744645799012,0)</f>
        <v>96</v>
      </c>
      <c r="AE56" s="15">
        <f>ROUND((RAW!AE42)*1.64744645799012,0)</f>
        <v>95</v>
      </c>
      <c r="AF56" s="15">
        <f>ROUND((RAW!AF42)*1.64744645799012,0)</f>
        <v>96</v>
      </c>
      <c r="AG56" s="15">
        <f>ROUND((RAW!AG42)*1.64744645799012,0)</f>
        <v>96</v>
      </c>
      <c r="AH56" s="15">
        <f>ROUND((RAW!AH42)*1.64744645799012,0)</f>
        <v>98</v>
      </c>
      <c r="AI56" s="15">
        <f>ROUND((RAW!AI42)*1.64744645799012,0)</f>
        <v>99</v>
      </c>
      <c r="AJ56" s="15">
        <f>ROUND((RAW!AJ42)*1.64744645799012,0)</f>
        <v>102</v>
      </c>
      <c r="AK56" s="15">
        <f>ROUND((RAW!AK42)*1.64744645799012,0)</f>
        <v>103</v>
      </c>
      <c r="AL56" s="15">
        <f>ROUND((RAW!AL42)*1.64744645799012,0)</f>
        <v>98</v>
      </c>
      <c r="AM56" s="15">
        <f>ROUND((RAW!AM42)*1.64744645799012,0)</f>
        <v>99</v>
      </c>
      <c r="AN56" s="15">
        <f>ROUND((RAW!AN42)*1.64744645799012,0)</f>
        <v>101</v>
      </c>
      <c r="AO56" s="15">
        <f>ROUND((RAW!AO42)*1.64744645799012,0)</f>
        <v>102</v>
      </c>
      <c r="AP56" s="15">
        <f>ROUND((RAW!AP42)*1.64744645799012,0)</f>
        <v>98</v>
      </c>
      <c r="AQ56" s="15">
        <f>ROUND((RAW!AQ42)*1.64744645799012,0)</f>
        <v>100</v>
      </c>
      <c r="AR56" s="15">
        <f>ROUND((RAW!AR42)*1.64744645799012,0)</f>
        <v>100</v>
      </c>
      <c r="AS56" s="15">
        <f>ROUND((RAW!AS42)*1.64744645799012,0)</f>
        <v>101</v>
      </c>
      <c r="AT56" s="15">
        <f>ROUND((RAW!AT42)*1.64744645799012,0)</f>
        <v>102</v>
      </c>
      <c r="AU56" s="15">
        <f>ROUND((RAW!AU42)*1.64744645799012,0)</f>
        <v>101</v>
      </c>
      <c r="AV56" s="15">
        <f>ROUND((RAW!AV42)*1.64744645799012,0)</f>
        <v>101</v>
      </c>
      <c r="AW56" s="15">
        <f>ROUND((RAW!AW42)*1.64744645799012,0)</f>
        <v>104</v>
      </c>
      <c r="AX56" s="15">
        <f>ROUND((RAW!AX42)*1.64744645799012,0)</f>
        <v>97</v>
      </c>
      <c r="AY56" s="15">
        <f>ROUND((RAW!AY42)*1.64744645799012,0)</f>
        <v>104</v>
      </c>
      <c r="AZ56" s="15">
        <f>ROUND((RAW!AZ42)*1.64744645799012,0)</f>
        <v>104</v>
      </c>
      <c r="BA56" s="15">
        <f>ROUND((RAW!BA42)*1.64744645799012,0)</f>
        <v>100</v>
      </c>
      <c r="BB56" s="15">
        <f>ROUND((RAW!BB42)*1.64744645799012,0)</f>
        <v>101</v>
      </c>
      <c r="BC56" s="15">
        <f>ROUND((RAW!BC42)*1.64744645799012,0)</f>
        <v>101</v>
      </c>
      <c r="BD56" s="15">
        <f>ROUND((RAW!BD42)*1.64744645799012,0)</f>
        <v>101</v>
      </c>
      <c r="BE56" s="15">
        <f>ROUND((RAW!BE42)*1.64744645799012,0)</f>
        <v>104</v>
      </c>
      <c r="BF56" s="15">
        <f>ROUND((RAW!BF42)*1.64744645799012,0)</f>
        <v>100</v>
      </c>
      <c r="BG56" s="15">
        <f>ROUND((RAW!BG42)*1.64744645799012,0)</f>
        <v>100</v>
      </c>
      <c r="BH56" s="15">
        <f>ROUND((RAW!BH42)*1.64744645799012,0)</f>
        <v>101</v>
      </c>
      <c r="BI56" s="15">
        <f>ROUND((RAW!BI42)*1.64744645799012,0)</f>
        <v>101</v>
      </c>
      <c r="BJ56" s="15">
        <f>ROUND((RAW!BJ42)*1.64744645799012,0)</f>
        <v>101</v>
      </c>
      <c r="BK56" s="15">
        <f>ROUND((RAW!BK42)*1.64744645799012,0)</f>
        <v>102</v>
      </c>
      <c r="BL56" s="15">
        <f>ROUND((RAW!BL42)*1.64744645799012,0)</f>
        <v>102</v>
      </c>
      <c r="BM56" s="15">
        <f>ROUND((RAW!BM42)*1.64744645799012,0)</f>
        <v>102</v>
      </c>
    </row>
    <row r="57" spans="1:65" s="14" customFormat="1" ht="15">
      <c r="A57" s="14" t="s">
        <v>266</v>
      </c>
      <c r="B57" s="15">
        <f>ROUND((RAW!B43)*0.900900900900901,0)</f>
        <v>100</v>
      </c>
      <c r="C57" s="15">
        <f>ROUND((RAW!C43)*0.900900900900901,0)</f>
        <v>86</v>
      </c>
      <c r="D57" s="15">
        <f>ROUND((RAW!D43)*0.900900900900901,0)</f>
        <v>90</v>
      </c>
      <c r="E57" s="15">
        <f>ROUND((RAW!E43)*0.900900900900901,0)</f>
        <v>119</v>
      </c>
      <c r="F57" s="15">
        <f>ROUND((RAW!F43)*0.900900900900901,0)</f>
        <v>119</v>
      </c>
      <c r="G57" s="15">
        <f>ROUND((RAW!G43)*0.900900900900901,0)</f>
        <v>98</v>
      </c>
      <c r="H57" s="15">
        <f>ROUND((RAW!H43)*0.900900900900901,0)</f>
        <v>104</v>
      </c>
      <c r="I57" s="15">
        <f>ROUND((RAW!I43)*0.900900900900901,0)</f>
        <v>119</v>
      </c>
      <c r="J57" s="15">
        <f>ROUND((RAW!J43)*0.900900900900901,0)</f>
        <v>122</v>
      </c>
      <c r="K57" s="15">
        <f>ROUND((RAW!K43)*0.900900900900901,0)</f>
        <v>119</v>
      </c>
      <c r="L57" s="15">
        <f>ROUND((RAW!L43)*0.900900900900901,0)</f>
        <v>121</v>
      </c>
      <c r="M57" s="15">
        <f>ROUND((RAW!M43)*0.900900900900901,0)</f>
        <v>114</v>
      </c>
      <c r="N57" s="15">
        <f>ROUND((RAW!N43)*0.900900900900901,0)</f>
        <v>125</v>
      </c>
      <c r="O57" s="15">
        <f>ROUND((RAW!O43)*0.900900900900901,0)</f>
        <v>124</v>
      </c>
      <c r="P57" s="15">
        <f>ROUND((RAW!P43)*0.900900900900901,0)</f>
        <v>143</v>
      </c>
      <c r="Q57" s="15">
        <f>ROUND((RAW!Q43)*0.900900900900901,0)</f>
        <v>145</v>
      </c>
      <c r="R57" s="15">
        <f>ROUND((RAW!R43)*0.900900900900901,0)</f>
        <v>144</v>
      </c>
      <c r="S57" s="15">
        <f>ROUND((RAW!S43)*0.900900900900901,0)</f>
        <v>119</v>
      </c>
      <c r="T57" s="15">
        <f>ROUND((RAW!T43)*0.900900900900901,0)</f>
        <v>123</v>
      </c>
      <c r="U57" s="15">
        <f>ROUND((RAW!U43)*0.900900900900901,0)</f>
        <v>135</v>
      </c>
      <c r="V57" s="15">
        <f>ROUND((RAW!V43)*0.900900900900901,0)</f>
        <v>139</v>
      </c>
      <c r="W57" s="15">
        <f>ROUND((RAW!W43)*0.900900900900901,0)</f>
        <v>55</v>
      </c>
      <c r="X57" s="15">
        <f>ROUND((RAW!X43)*0.900900900900901,0)</f>
        <v>62</v>
      </c>
      <c r="Y57" s="15">
        <f>ROUND((RAW!Y43)*0.900900900900901,0)</f>
        <v>64</v>
      </c>
      <c r="Z57" s="15">
        <f>ROUND((RAW!Z43)*0.900900900900901,0)</f>
        <v>69</v>
      </c>
      <c r="AA57" s="15">
        <f>ROUND((RAW!AA43)*0.900900900900901,0)</f>
        <v>77</v>
      </c>
      <c r="AB57" s="15">
        <f>ROUND((RAW!AB43)*0.900900900900901,0)</f>
        <v>86</v>
      </c>
      <c r="AC57" s="15">
        <f>ROUND((RAW!AC43)*0.900900900900901,0)</f>
        <v>72</v>
      </c>
      <c r="AD57" s="15">
        <f>ROUND((RAW!AD43)*0.900900900900901,0)</f>
        <v>74</v>
      </c>
      <c r="AE57" s="15">
        <f>ROUND((RAW!AE43)*0.900900900900901,0)</f>
        <v>93</v>
      </c>
      <c r="AF57" s="15">
        <f>ROUND((RAW!AF43)*0.900900900900901,0)</f>
        <v>102</v>
      </c>
      <c r="AG57" s="15">
        <f>ROUND((RAW!AG43)*0.900900900900901,0)</f>
        <v>70</v>
      </c>
      <c r="AH57" s="15">
        <f>ROUND((RAW!AH43)*0.900900900900901,0)</f>
        <v>82</v>
      </c>
      <c r="AI57" s="15">
        <f>ROUND((RAW!AI43)*0.900900900900901,0)</f>
        <v>84</v>
      </c>
      <c r="AJ57" s="15">
        <f>ROUND((RAW!AJ43)*0.900900900900901,0)</f>
        <v>106</v>
      </c>
      <c r="AK57" s="15">
        <f>ROUND((RAW!AK43)*0.900900900900901,0)</f>
        <v>115</v>
      </c>
      <c r="AL57" s="15">
        <f>ROUND((RAW!AL43)*0.900900900900901,0)</f>
        <v>109</v>
      </c>
      <c r="AM57" s="15">
        <f>ROUND((RAW!AM43)*0.900900900900901,0)</f>
        <v>110</v>
      </c>
      <c r="AN57" s="15">
        <f>ROUND((RAW!AN43)*0.900900900900901,0)</f>
        <v>113</v>
      </c>
      <c r="AO57" s="15">
        <f>ROUND((RAW!AO43)*0.900900900900901,0)</f>
        <v>114</v>
      </c>
      <c r="AP57" s="15">
        <f>ROUND((RAW!AP43)*0.900900900900901,0)</f>
        <v>132</v>
      </c>
      <c r="AQ57" s="15">
        <f>ROUND((RAW!AQ43)*0.900900900900901,0)</f>
        <v>118</v>
      </c>
      <c r="AR57" s="15">
        <f>ROUND((RAW!AR43)*0.900900900900901,0)</f>
        <v>119</v>
      </c>
      <c r="AS57" s="15">
        <f>ROUND((RAW!AS43)*0.900900900900901,0)</f>
        <v>121</v>
      </c>
      <c r="AT57" s="15">
        <f>ROUND((RAW!AT43)*0.900900900900901,0)</f>
        <v>122</v>
      </c>
      <c r="AU57" s="15">
        <f>ROUND((RAW!AU43)*0.900900900900901,0)</f>
        <v>140</v>
      </c>
      <c r="AV57" s="15">
        <f>ROUND((RAW!AV43)*0.900900900900901,0)</f>
        <v>141</v>
      </c>
      <c r="AW57" s="15">
        <f>ROUND((RAW!AW43)*0.900900900900901,0)</f>
        <v>150</v>
      </c>
      <c r="AX57" s="15">
        <f>ROUND((RAW!AX43)*0.900900900900901,0)</f>
        <v>125</v>
      </c>
      <c r="AY57" s="15">
        <f>ROUND((RAW!AY43)*0.900900900900901,0)</f>
        <v>152</v>
      </c>
      <c r="AZ57" s="15">
        <f>ROUND((RAW!AZ43)*0.900900900900901,0)</f>
        <v>157</v>
      </c>
      <c r="BA57" s="15">
        <f>ROUND((RAW!BA43)*0.900900900900901,0)</f>
        <v>140</v>
      </c>
      <c r="BB57" s="15">
        <f>ROUND((RAW!BB43)*0.900900900900901,0)</f>
        <v>141</v>
      </c>
      <c r="BC57" s="15">
        <f>ROUND((RAW!BC43)*0.900900900900901,0)</f>
        <v>141</v>
      </c>
      <c r="BD57" s="15">
        <f>ROUND((RAW!BD43)*0.900900900900901,0)</f>
        <v>142</v>
      </c>
      <c r="BE57" s="15">
        <f>ROUND((RAW!BE43)*0.900900900900901,0)</f>
        <v>156</v>
      </c>
      <c r="BF57" s="15">
        <f>ROUND((RAW!BF43)*0.900900900900901,0)</f>
        <v>135</v>
      </c>
      <c r="BG57" s="15">
        <f>ROUND((RAW!BG43)*0.900900900900901,0)</f>
        <v>139</v>
      </c>
      <c r="BH57" s="15">
        <f>ROUND((RAW!BH43)*0.900900900900901,0)</f>
        <v>141</v>
      </c>
      <c r="BI57" s="15">
        <f>ROUND((RAW!BI43)*0.900900900900901,0)</f>
        <v>144</v>
      </c>
      <c r="BJ57" s="15">
        <f>ROUND((RAW!BJ43)*0.900900900900901,0)</f>
        <v>142</v>
      </c>
      <c r="BK57" s="15">
        <f>ROUND((RAW!BK43)*0.900900900900901,0)</f>
        <v>147</v>
      </c>
      <c r="BL57" s="15">
        <f>ROUND((RAW!BL43)*0.900900900900901,0)</f>
        <v>144</v>
      </c>
      <c r="BM57" s="15">
        <f>ROUND((RAW!BM43)*0.900900900900901,0)</f>
        <v>145</v>
      </c>
    </row>
    <row r="58" spans="1:65" s="14" customFormat="1" ht="15">
      <c r="A58" s="14" t="s">
        <v>267</v>
      </c>
      <c r="B58" s="15">
        <f>ROUND((RAW!B44)*2.21729490022173,0)</f>
        <v>100</v>
      </c>
      <c r="C58" s="15">
        <f>ROUND((RAW!C44)*2.21729490022173,0)</f>
        <v>106</v>
      </c>
      <c r="D58" s="15">
        <f>ROUND((RAW!D44)*2.21729490022173,0)</f>
        <v>108</v>
      </c>
      <c r="E58" s="15">
        <f>ROUND((RAW!E44)*2.21729490022173,0)</f>
        <v>111</v>
      </c>
      <c r="F58" s="15">
        <f>ROUND((RAW!F44)*2.21729490022173,0)</f>
        <v>113</v>
      </c>
      <c r="G58" s="15">
        <f>ROUND((RAW!G44)*2.21729490022173,0)</f>
        <v>114</v>
      </c>
      <c r="H58" s="15">
        <f>ROUND((RAW!H44)*2.21729490022173,0)</f>
        <v>117</v>
      </c>
      <c r="I58" s="15">
        <f>ROUND((RAW!I44)*2.21729490022173,0)</f>
        <v>109</v>
      </c>
      <c r="J58" s="15">
        <f>ROUND((RAW!J44)*2.21729490022173,0)</f>
        <v>108</v>
      </c>
      <c r="K58" s="15">
        <f>ROUND((RAW!K44)*2.21729490022173,0)</f>
        <v>114</v>
      </c>
      <c r="L58" s="15">
        <f>ROUND((RAW!L44)*2.21729490022173,0)</f>
        <v>117</v>
      </c>
      <c r="M58" s="15">
        <f>ROUND((RAW!M44)*2.21729490022173,0)</f>
        <v>109</v>
      </c>
      <c r="N58" s="15">
        <f>ROUND((RAW!N44)*2.21729490022173,0)</f>
        <v>115</v>
      </c>
      <c r="O58" s="15">
        <f>ROUND((RAW!O44)*2.21729490022173,0)</f>
        <v>108</v>
      </c>
      <c r="P58" s="15">
        <f>ROUND((RAW!P44)*2.21729490022173,0)</f>
        <v>120</v>
      </c>
      <c r="Q58" s="15">
        <f>ROUND((RAW!Q44)*2.21729490022173,0)</f>
        <v>120</v>
      </c>
      <c r="R58" s="15">
        <f>ROUND((RAW!R44)*2.21729490022173,0)</f>
        <v>124</v>
      </c>
      <c r="S58" s="15">
        <f>ROUND((RAW!S44)*2.21729490022173,0)</f>
        <v>114</v>
      </c>
      <c r="T58" s="15">
        <f>ROUND((RAW!T44)*2.21729490022173,0)</f>
        <v>116</v>
      </c>
      <c r="U58" s="15">
        <f>ROUND((RAW!U44)*2.21729490022173,0)</f>
        <v>120</v>
      </c>
      <c r="V58" s="15">
        <f>ROUND((RAW!V44)*2.21729490022173,0)</f>
        <v>121</v>
      </c>
      <c r="W58" s="15">
        <f>ROUND((RAW!W44)*2.21729490022173,0)</f>
        <v>71</v>
      </c>
      <c r="X58" s="15">
        <f>ROUND((RAW!X44)*2.21729490022173,0)</f>
        <v>84</v>
      </c>
      <c r="Y58" s="15">
        <f>ROUND((RAW!Y44)*2.21729490022173,0)</f>
        <v>85</v>
      </c>
      <c r="Z58" s="15">
        <f>ROUND((RAW!Z44)*2.21729490022173,0)</f>
        <v>92</v>
      </c>
      <c r="AA58" s="15">
        <f>ROUND((RAW!AA44)*2.21729490022173,0)</f>
        <v>102</v>
      </c>
      <c r="AB58" s="15">
        <f>ROUND((RAW!AB44)*2.21729490022173,0)</f>
        <v>110</v>
      </c>
      <c r="AC58" s="15">
        <f>ROUND((RAW!AC44)*2.21729490022173,0)</f>
        <v>102</v>
      </c>
      <c r="AD58" s="15">
        <f>ROUND((RAW!AD44)*2.21729490022173,0)</f>
        <v>106</v>
      </c>
      <c r="AE58" s="15">
        <f>ROUND((RAW!AE44)*2.21729490022173,0)</f>
        <v>120</v>
      </c>
      <c r="AF58" s="15">
        <f>ROUND((RAW!AF44)*2.21729490022173,0)</f>
        <v>124</v>
      </c>
      <c r="AG58" s="15">
        <f>ROUND((RAW!AG44)*2.21729490022173,0)</f>
        <v>95</v>
      </c>
      <c r="AH58" s="15">
        <f>ROUND((RAW!AH44)*2.21729490022173,0)</f>
        <v>103</v>
      </c>
      <c r="AI58" s="15">
        <f>ROUND((RAW!AI44)*2.21729490022173,0)</f>
        <v>112</v>
      </c>
      <c r="AJ58" s="15">
        <f>ROUND((RAW!AJ44)*2.21729490022173,0)</f>
        <v>105</v>
      </c>
      <c r="AK58" s="15">
        <f>ROUND((RAW!AK44)*2.21729490022173,0)</f>
        <v>119</v>
      </c>
      <c r="AL58" s="15">
        <f>ROUND((RAW!AL44)*2.21729490022173,0)</f>
        <v>115</v>
      </c>
      <c r="AM58" s="15">
        <f>ROUND((RAW!AM44)*2.21729490022173,0)</f>
        <v>117</v>
      </c>
      <c r="AN58" s="15">
        <f>ROUND((RAW!AN44)*2.21729490022173,0)</f>
        <v>120</v>
      </c>
      <c r="AO58" s="15">
        <f>ROUND((RAW!AO44)*2.21729490022173,0)</f>
        <v>120</v>
      </c>
      <c r="AP58" s="15">
        <f>ROUND((RAW!AP44)*2.21729490022173,0)</f>
        <v>126</v>
      </c>
      <c r="AQ58" s="15">
        <f>ROUND((RAW!AQ44)*2.21729490022173,0)</f>
        <v>122</v>
      </c>
      <c r="AR58" s="15">
        <f>ROUND((RAW!AR44)*2.21729490022173,0)</f>
        <v>123</v>
      </c>
      <c r="AS58" s="15">
        <f>ROUND((RAW!AS44)*2.21729490022173,0)</f>
        <v>123</v>
      </c>
      <c r="AT58" s="15">
        <f>ROUND((RAW!AT44)*2.21729490022173,0)</f>
        <v>124</v>
      </c>
      <c r="AU58" s="15">
        <f>ROUND((RAW!AU44)*2.21729490022173,0)</f>
        <v>120</v>
      </c>
      <c r="AV58" s="15">
        <f>ROUND((RAW!AV44)*2.21729490022173,0)</f>
        <v>121</v>
      </c>
      <c r="AW58" s="15">
        <f>ROUND((RAW!AW44)*2.21729490022173,0)</f>
        <v>127</v>
      </c>
      <c r="AX58" s="15">
        <f>ROUND((RAW!AX44)*2.21729490022173,0)</f>
        <v>124</v>
      </c>
      <c r="AY58" s="15">
        <f>ROUND((RAW!AY44)*2.21729490022173,0)</f>
        <v>128</v>
      </c>
      <c r="AZ58" s="15">
        <f>ROUND((RAW!AZ44)*2.21729490022173,0)</f>
        <v>128</v>
      </c>
      <c r="BA58" s="15">
        <f>ROUND((RAW!BA44)*2.21729490022173,0)</f>
        <v>121</v>
      </c>
      <c r="BB58" s="15">
        <f>ROUND((RAW!BB44)*2.21729490022173,0)</f>
        <v>121</v>
      </c>
      <c r="BC58" s="15">
        <f>ROUND((RAW!BC44)*2.21729490022173,0)</f>
        <v>122</v>
      </c>
      <c r="BD58" s="15">
        <f>ROUND((RAW!BD44)*2.21729490022173,0)</f>
        <v>122</v>
      </c>
      <c r="BE58" s="15">
        <f>ROUND((RAW!BE44)*2.21729490022173,0)</f>
        <v>128</v>
      </c>
      <c r="BF58" s="15">
        <f>ROUND((RAW!BF44)*2.21729490022173,0)</f>
        <v>119</v>
      </c>
      <c r="BG58" s="15">
        <f>ROUND((RAW!BG44)*2.21729490022173,0)</f>
        <v>120</v>
      </c>
      <c r="BH58" s="15">
        <f>ROUND((RAW!BH44)*2.21729490022173,0)</f>
        <v>120</v>
      </c>
      <c r="BI58" s="15">
        <f>ROUND((RAW!BI44)*2.21729490022173,0)</f>
        <v>122</v>
      </c>
      <c r="BJ58" s="15">
        <f>ROUND((RAW!BJ44)*2.21729490022173,0)</f>
        <v>120</v>
      </c>
      <c r="BK58" s="15">
        <f>ROUND((RAW!BK44)*2.21729490022173,0)</f>
        <v>123</v>
      </c>
      <c r="BL58" s="15">
        <f>ROUND((RAW!BL44)*2.21729490022173,0)</f>
        <v>123</v>
      </c>
      <c r="BM58" s="15">
        <f>ROUND((RAW!BM44)*2.21729490022173,0)</f>
        <v>123</v>
      </c>
    </row>
    <row r="59" spans="1:65" s="14" customFormat="1" ht="15">
      <c r="A59" s="14" t="s">
        <v>268</v>
      </c>
      <c r="B59" s="15">
        <f>ROUND((RAW!B45)*2.61096605744125,0)</f>
        <v>100</v>
      </c>
      <c r="C59" s="15">
        <f>ROUND((RAW!C45)*2.61096605744125,0)</f>
        <v>75</v>
      </c>
      <c r="D59" s="15">
        <f>ROUND((RAW!D45)*2.61096605744125,0)</f>
        <v>85</v>
      </c>
      <c r="E59" s="15">
        <f>ROUND((RAW!E45)*2.61096605744125,0)</f>
        <v>97</v>
      </c>
      <c r="F59" s="15">
        <f>ROUND((RAW!F45)*2.61096605744125,0)</f>
        <v>100</v>
      </c>
      <c r="G59" s="15">
        <f>ROUND((RAW!G45)*2.61096605744125,0)</f>
        <v>97</v>
      </c>
      <c r="H59" s="15">
        <f>ROUND((RAW!H45)*2.61096605744125,0)</f>
        <v>99</v>
      </c>
      <c r="I59" s="15">
        <f>ROUND((RAW!I45)*2.61096605744125,0)</f>
        <v>111</v>
      </c>
      <c r="J59" s="15">
        <f>ROUND((RAW!J45)*2.61096605744125,0)</f>
        <v>112</v>
      </c>
      <c r="K59" s="15">
        <f>ROUND((RAW!K45)*2.61096605744125,0)</f>
        <v>101</v>
      </c>
      <c r="L59" s="15">
        <f>ROUND((RAW!L45)*2.61096605744125,0)</f>
        <v>104</v>
      </c>
      <c r="M59" s="15">
        <f>ROUND((RAW!M45)*2.61096605744125,0)</f>
        <v>114</v>
      </c>
      <c r="N59" s="15">
        <f>ROUND((RAW!N45)*2.61096605744125,0)</f>
        <v>117</v>
      </c>
      <c r="O59" s="15">
        <f>ROUND((RAW!O45)*2.61096605744125,0)</f>
        <v>120</v>
      </c>
      <c r="P59" s="15">
        <f>ROUND((RAW!P45)*2.61096605744125,0)</f>
        <v>136</v>
      </c>
      <c r="Q59" s="15">
        <f>ROUND((RAW!Q45)*2.61096605744125,0)</f>
        <v>138</v>
      </c>
      <c r="R59" s="15">
        <f>ROUND((RAW!R45)*2.61096605744125,0)</f>
        <v>141</v>
      </c>
      <c r="S59" s="15">
        <f>ROUND((RAW!S45)*2.61096605744125,0)</f>
        <v>123</v>
      </c>
      <c r="T59" s="15">
        <f>ROUND((RAW!T45)*2.61096605744125,0)</f>
        <v>125</v>
      </c>
      <c r="U59" s="15">
        <f>ROUND((RAW!U45)*2.61096605744125,0)</f>
        <v>136</v>
      </c>
      <c r="V59" s="15">
        <f>ROUND((RAW!V45)*2.61096605744125,0)</f>
        <v>138</v>
      </c>
      <c r="W59" s="15">
        <f>ROUND((RAW!W45)*2.61096605744125,0)</f>
        <v>44</v>
      </c>
      <c r="X59" s="15">
        <f>ROUND((RAW!X45)*2.61096605744125,0)</f>
        <v>54</v>
      </c>
      <c r="Y59" s="15">
        <f>ROUND((RAW!Y45)*2.61096605744125,0)</f>
        <v>56</v>
      </c>
      <c r="Z59" s="15">
        <f>ROUND((RAW!Z45)*2.61096605744125,0)</f>
        <v>73</v>
      </c>
      <c r="AA59" s="15">
        <f>ROUND((RAW!AA45)*2.61096605744125,0)</f>
        <v>74</v>
      </c>
      <c r="AB59" s="15">
        <f>ROUND((RAW!AB45)*2.61096605744125,0)</f>
        <v>77</v>
      </c>
      <c r="AC59" s="15">
        <f>ROUND((RAW!AC45)*2.61096605744125,0)</f>
        <v>71</v>
      </c>
      <c r="AD59" s="15">
        <f>ROUND((RAW!AD45)*2.61096605744125,0)</f>
        <v>74</v>
      </c>
      <c r="AE59" s="15">
        <f>ROUND((RAW!AE45)*2.61096605744125,0)</f>
        <v>91</v>
      </c>
      <c r="AF59" s="15">
        <f>ROUND((RAW!AF45)*2.61096605744125,0)</f>
        <v>100</v>
      </c>
      <c r="AG59" s="15">
        <f>ROUND((RAW!AG45)*2.61096605744125,0)</f>
        <v>57</v>
      </c>
      <c r="AH59" s="15">
        <f>ROUND((RAW!AH45)*2.61096605744125,0)</f>
        <v>73</v>
      </c>
      <c r="AI59" s="15">
        <f>ROUND((RAW!AI45)*2.61096605744125,0)</f>
        <v>82</v>
      </c>
      <c r="AJ59" s="15">
        <f>ROUND((RAW!AJ45)*2.61096605744125,0)</f>
        <v>111</v>
      </c>
      <c r="AK59" s="15">
        <f>ROUND((RAW!AK45)*2.61096605744125,0)</f>
        <v>128</v>
      </c>
      <c r="AL59" s="15">
        <f>ROUND((RAW!AL45)*2.61096605744125,0)</f>
        <v>107</v>
      </c>
      <c r="AM59" s="15">
        <f>ROUND((RAW!AM45)*2.61096605744125,0)</f>
        <v>111</v>
      </c>
      <c r="AN59" s="15">
        <f>ROUND((RAW!AN45)*2.61096605744125,0)</f>
        <v>116</v>
      </c>
      <c r="AO59" s="15">
        <f>ROUND((RAW!AO45)*2.61096605744125,0)</f>
        <v>117</v>
      </c>
      <c r="AP59" s="15">
        <f>ROUND((RAW!AP45)*2.61096605744125,0)</f>
        <v>140</v>
      </c>
      <c r="AQ59" s="15">
        <f>ROUND((RAW!AQ45)*2.61096605744125,0)</f>
        <v>122</v>
      </c>
      <c r="AR59" s="15">
        <f>ROUND((RAW!AR45)*2.61096605744125,0)</f>
        <v>124</v>
      </c>
      <c r="AS59" s="15">
        <f>ROUND((RAW!AS45)*2.61096605744125,0)</f>
        <v>127</v>
      </c>
      <c r="AT59" s="15">
        <f>ROUND((RAW!AT45)*2.61096605744125,0)</f>
        <v>129</v>
      </c>
      <c r="AU59" s="15">
        <f>ROUND((RAW!AU45)*2.61096605744125,0)</f>
        <v>149</v>
      </c>
      <c r="AV59" s="15">
        <f>ROUND((RAW!AV45)*2.61096605744125,0)</f>
        <v>151</v>
      </c>
      <c r="AW59" s="15">
        <f>ROUND((RAW!AW45)*2.61096605744125,0)</f>
        <v>163</v>
      </c>
      <c r="AX59" s="15">
        <f>ROUND((RAW!AX45)*2.61096605744125,0)</f>
        <v>136</v>
      </c>
      <c r="AY59" s="15">
        <f>ROUND((RAW!AY45)*2.61096605744125,0)</f>
        <v>166</v>
      </c>
      <c r="AZ59" s="15">
        <f>ROUND((RAW!AZ45)*2.61096605744125,0)</f>
        <v>168</v>
      </c>
      <c r="BA59" s="15">
        <f>ROUND((RAW!BA45)*2.61096605744125,0)</f>
        <v>150</v>
      </c>
      <c r="BB59" s="15">
        <f>ROUND((RAW!BB45)*2.61096605744125,0)</f>
        <v>154</v>
      </c>
      <c r="BC59" s="15">
        <f>ROUND((RAW!BC45)*2.61096605744125,0)</f>
        <v>154</v>
      </c>
      <c r="BD59" s="15">
        <f>ROUND((RAW!BD45)*2.61096605744125,0)</f>
        <v>157</v>
      </c>
      <c r="BE59" s="15">
        <f>ROUND((RAW!BE45)*2.61096605744125,0)</f>
        <v>170</v>
      </c>
      <c r="BF59" s="15">
        <f>ROUND((RAW!BF45)*2.61096605744125,0)</f>
        <v>148</v>
      </c>
      <c r="BG59" s="15">
        <f>ROUND((RAW!BG45)*2.61096605744125,0)</f>
        <v>151</v>
      </c>
      <c r="BH59" s="15">
        <f>ROUND((RAW!BH45)*2.61096605744125,0)</f>
        <v>154</v>
      </c>
      <c r="BI59" s="15">
        <f>ROUND((RAW!BI45)*2.61096605744125,0)</f>
        <v>158</v>
      </c>
      <c r="BJ59" s="15">
        <f>ROUND((RAW!BJ45)*2.61096605744125,0)</f>
        <v>154</v>
      </c>
      <c r="BK59" s="15">
        <f>ROUND((RAW!BK45)*2.61096605744125,0)</f>
        <v>159</v>
      </c>
      <c r="BL59" s="15">
        <f>ROUND((RAW!BL45)*2.61096605744125,0)</f>
        <v>158</v>
      </c>
      <c r="BM59" s="15">
        <f>ROUND((RAW!BM45)*2.61096605744125,0)</f>
        <v>160</v>
      </c>
    </row>
    <row r="60" spans="1:65" s="16" customFormat="1" ht="18.75">
      <c r="A60" s="16" t="s">
        <v>269</v>
      </c>
      <c r="B60" s="17">
        <f aca="true" t="shared" si="16" ref="B60:AL60">ROUND(AVERAGE(B49:B59),0)</f>
        <v>100</v>
      </c>
      <c r="C60" s="17">
        <f t="shared" si="16"/>
        <v>87</v>
      </c>
      <c r="D60" s="17">
        <f t="shared" si="16"/>
        <v>90</v>
      </c>
      <c r="E60" s="17">
        <f t="shared" si="16"/>
        <v>104</v>
      </c>
      <c r="F60" s="17">
        <f t="shared" si="16"/>
        <v>107</v>
      </c>
      <c r="G60" s="17">
        <f t="shared" si="16"/>
        <v>96</v>
      </c>
      <c r="H60" s="17">
        <f t="shared" si="16"/>
        <v>100</v>
      </c>
      <c r="I60" s="17">
        <f t="shared" si="16"/>
        <v>110</v>
      </c>
      <c r="J60" s="17">
        <f t="shared" si="16"/>
        <v>111</v>
      </c>
      <c r="K60" s="17">
        <f t="shared" si="16"/>
        <v>109</v>
      </c>
      <c r="L60" s="17">
        <f t="shared" si="16"/>
        <v>112</v>
      </c>
      <c r="M60" s="17">
        <f t="shared" si="16"/>
        <v>111</v>
      </c>
      <c r="N60" s="17">
        <f t="shared" si="16"/>
        <v>113</v>
      </c>
      <c r="O60" s="17">
        <f t="shared" si="16"/>
        <v>114</v>
      </c>
      <c r="P60" s="17">
        <f t="shared" si="16"/>
        <v>126</v>
      </c>
      <c r="Q60" s="17">
        <f t="shared" si="16"/>
        <v>129</v>
      </c>
      <c r="R60" s="17">
        <f t="shared" si="16"/>
        <v>132</v>
      </c>
      <c r="S60" s="17">
        <f t="shared" si="16"/>
        <v>119</v>
      </c>
      <c r="T60" s="17">
        <f t="shared" si="16"/>
        <v>123</v>
      </c>
      <c r="U60" s="17">
        <f t="shared" si="16"/>
        <v>127</v>
      </c>
      <c r="V60" s="17">
        <f t="shared" si="16"/>
        <v>131</v>
      </c>
      <c r="W60" s="17">
        <f t="shared" si="16"/>
        <v>61</v>
      </c>
      <c r="X60" s="17">
        <f t="shared" si="16"/>
        <v>70</v>
      </c>
      <c r="Y60" s="17">
        <f t="shared" si="16"/>
        <v>72</v>
      </c>
      <c r="Z60" s="17">
        <f t="shared" si="16"/>
        <v>78</v>
      </c>
      <c r="AA60" s="17">
        <f t="shared" si="16"/>
        <v>84</v>
      </c>
      <c r="AB60" s="17">
        <f t="shared" si="16"/>
        <v>91</v>
      </c>
      <c r="AC60" s="17">
        <f t="shared" si="16"/>
        <v>83</v>
      </c>
      <c r="AD60" s="17">
        <f t="shared" si="16"/>
        <v>86</v>
      </c>
      <c r="AE60" s="17">
        <f>ROUND(AVERAGE(AE49:AE59),0)</f>
        <v>98</v>
      </c>
      <c r="AF60" s="17">
        <f>ROUND(AVERAGE(AF49:AF59),0)</f>
        <v>106</v>
      </c>
      <c r="AG60" s="17">
        <f>ROUND(AVERAGE(AG49:AG59),0)</f>
        <v>75</v>
      </c>
      <c r="AH60" s="17">
        <f>ROUND(AVERAGE(AH49:AH59),0)</f>
        <v>84</v>
      </c>
      <c r="AI60" s="17">
        <f>ROUND(AVERAGE(AI49:AI59),0)</f>
        <v>90</v>
      </c>
      <c r="AJ60" s="17">
        <f t="shared" si="16"/>
        <v>105</v>
      </c>
      <c r="AK60" s="17">
        <f t="shared" si="16"/>
        <v>120</v>
      </c>
      <c r="AL60" s="17">
        <f t="shared" si="16"/>
        <v>106</v>
      </c>
      <c r="AM60" s="17">
        <f aca="true" t="shared" si="17" ref="AM60:BM60">ROUND(AVERAGE(AM49:AM59),0)</f>
        <v>109</v>
      </c>
      <c r="AN60" s="17">
        <f t="shared" si="17"/>
        <v>112</v>
      </c>
      <c r="AO60" s="17">
        <f t="shared" si="17"/>
        <v>114</v>
      </c>
      <c r="AP60" s="17">
        <f t="shared" si="17"/>
        <v>123</v>
      </c>
      <c r="AQ60" s="17">
        <f t="shared" si="17"/>
        <v>116</v>
      </c>
      <c r="AR60" s="17">
        <f t="shared" si="17"/>
        <v>117</v>
      </c>
      <c r="AS60" s="17">
        <f t="shared" si="17"/>
        <v>119</v>
      </c>
      <c r="AT60" s="17">
        <f t="shared" si="17"/>
        <v>120</v>
      </c>
      <c r="AU60" s="17">
        <f t="shared" si="17"/>
        <v>132</v>
      </c>
      <c r="AV60" s="17">
        <f t="shared" si="17"/>
        <v>134</v>
      </c>
      <c r="AW60" s="17">
        <f t="shared" si="17"/>
        <v>141</v>
      </c>
      <c r="AX60" s="17">
        <f t="shared" si="17"/>
        <v>116</v>
      </c>
      <c r="AY60" s="17">
        <f t="shared" si="17"/>
        <v>146</v>
      </c>
      <c r="AZ60" s="17">
        <f t="shared" si="17"/>
        <v>150</v>
      </c>
      <c r="BA60" s="17">
        <f t="shared" si="17"/>
        <v>138</v>
      </c>
      <c r="BB60" s="17">
        <f t="shared" si="17"/>
        <v>141</v>
      </c>
      <c r="BC60" s="17">
        <f t="shared" si="17"/>
        <v>141</v>
      </c>
      <c r="BD60" s="17">
        <f t="shared" si="17"/>
        <v>143</v>
      </c>
      <c r="BE60" s="17">
        <f t="shared" si="17"/>
        <v>155</v>
      </c>
      <c r="BF60" s="17">
        <f t="shared" si="17"/>
        <v>133</v>
      </c>
      <c r="BG60" s="17">
        <f t="shared" si="17"/>
        <v>139</v>
      </c>
      <c r="BH60" s="17">
        <f t="shared" si="17"/>
        <v>142</v>
      </c>
      <c r="BI60" s="17">
        <f t="shared" si="17"/>
        <v>145</v>
      </c>
      <c r="BJ60" s="17">
        <f t="shared" si="17"/>
        <v>142</v>
      </c>
      <c r="BK60" s="17">
        <f t="shared" si="17"/>
        <v>147</v>
      </c>
      <c r="BL60" s="17">
        <f t="shared" si="17"/>
        <v>146</v>
      </c>
      <c r="BM60" s="17">
        <f t="shared" si="17"/>
        <v>148</v>
      </c>
    </row>
    <row r="61" spans="1:65" s="25" customFormat="1" ht="18.75">
      <c r="A61" s="25" t="s">
        <v>270</v>
      </c>
      <c r="B61" s="26">
        <f aca="true" t="shared" si="18" ref="B61:AL61">ROUND(AVERAGE(B8,B12,B20,B25,B29,B30,B31,B34,B41,B48,B60),0)</f>
        <v>100</v>
      </c>
      <c r="C61" s="26">
        <f t="shared" si="18"/>
        <v>96</v>
      </c>
      <c r="D61" s="26">
        <f t="shared" si="18"/>
        <v>98</v>
      </c>
      <c r="E61" s="26">
        <f t="shared" si="18"/>
        <v>106</v>
      </c>
      <c r="F61" s="26">
        <f t="shared" si="18"/>
        <v>110</v>
      </c>
      <c r="G61" s="26">
        <f t="shared" si="18"/>
        <v>103</v>
      </c>
      <c r="H61" s="26">
        <f t="shared" si="18"/>
        <v>107</v>
      </c>
      <c r="I61" s="26">
        <f t="shared" si="18"/>
        <v>116</v>
      </c>
      <c r="J61" s="26">
        <f t="shared" si="18"/>
        <v>118</v>
      </c>
      <c r="K61" s="26">
        <f t="shared" si="18"/>
        <v>105</v>
      </c>
      <c r="L61" s="26">
        <f t="shared" si="18"/>
        <v>111</v>
      </c>
      <c r="M61" s="26">
        <f t="shared" si="18"/>
        <v>111</v>
      </c>
      <c r="N61" s="26">
        <f t="shared" si="18"/>
        <v>120</v>
      </c>
      <c r="O61" s="26">
        <f t="shared" si="18"/>
        <v>116</v>
      </c>
      <c r="P61" s="26">
        <f t="shared" si="18"/>
        <v>137</v>
      </c>
      <c r="Q61" s="26">
        <f t="shared" si="18"/>
        <v>141</v>
      </c>
      <c r="R61" s="26">
        <f t="shared" si="18"/>
        <v>146</v>
      </c>
      <c r="S61" s="26">
        <f t="shared" si="18"/>
        <v>134</v>
      </c>
      <c r="T61" s="26">
        <f t="shared" si="18"/>
        <v>145</v>
      </c>
      <c r="U61" s="26">
        <f t="shared" si="18"/>
        <v>152</v>
      </c>
      <c r="V61" s="26">
        <f t="shared" si="18"/>
        <v>158</v>
      </c>
      <c r="W61" s="26">
        <f t="shared" si="18"/>
        <v>74</v>
      </c>
      <c r="X61" s="26">
        <f t="shared" si="18"/>
        <v>81</v>
      </c>
      <c r="Y61" s="26">
        <f t="shared" si="18"/>
        <v>84</v>
      </c>
      <c r="Z61" s="26">
        <f t="shared" si="18"/>
        <v>92</v>
      </c>
      <c r="AA61" s="26">
        <f t="shared" si="18"/>
        <v>91</v>
      </c>
      <c r="AB61" s="26">
        <f t="shared" si="18"/>
        <v>103</v>
      </c>
      <c r="AC61" s="26">
        <f t="shared" si="18"/>
        <v>92</v>
      </c>
      <c r="AD61" s="26">
        <f t="shared" si="18"/>
        <v>95</v>
      </c>
      <c r="AE61" s="26">
        <f>ROUND(AVERAGE(AE8,AE12,AE20,AE25,AE29,AE30,AE31,AE34,AE41,AE48,AE60),0)</f>
        <v>103</v>
      </c>
      <c r="AF61" s="26">
        <f>ROUND(AVERAGE(AF8,AF12,AF20,AF25,AF29,AF30,AF31,AF34,AF41,AF48,AF60),0)</f>
        <v>114</v>
      </c>
      <c r="AG61" s="26">
        <f>ROUND(AVERAGE(AG8,AG12,AG20,AG25,AG29,AG30,AG31,AG34,AG41,AG48,AG60),0)</f>
        <v>80</v>
      </c>
      <c r="AH61" s="26">
        <f>ROUND(AVERAGE(AH8,AH12,AH20,AH25,AH29,AH30,AH31,AH34,AH41,AH48,AH60),0)</f>
        <v>89</v>
      </c>
      <c r="AI61" s="26">
        <f>ROUND(AVERAGE(AI8,AI12,AI20,AI25,AI29,AI30,AI31,AI34,AI41,AI48,AI60),0)</f>
        <v>94</v>
      </c>
      <c r="AJ61" s="26">
        <f t="shared" si="18"/>
        <v>105</v>
      </c>
      <c r="AK61" s="26">
        <f t="shared" si="18"/>
        <v>123</v>
      </c>
      <c r="AL61" s="26">
        <f t="shared" si="18"/>
        <v>107</v>
      </c>
      <c r="AM61" s="26">
        <f aca="true" t="shared" si="19" ref="AM61:BM61">ROUND(AVERAGE(AM8,AM12,AM20,AM25,AM29,AM30,AM31,AM34,AM41,AM48,AM60),0)</f>
        <v>112</v>
      </c>
      <c r="AN61" s="26">
        <f t="shared" si="19"/>
        <v>116</v>
      </c>
      <c r="AO61" s="26">
        <f t="shared" si="19"/>
        <v>120</v>
      </c>
      <c r="AP61" s="26">
        <f t="shared" si="19"/>
        <v>132</v>
      </c>
      <c r="AQ61" s="26">
        <f t="shared" si="19"/>
        <v>121</v>
      </c>
      <c r="AR61" s="26">
        <f t="shared" si="19"/>
        <v>124</v>
      </c>
      <c r="AS61" s="26">
        <f t="shared" si="19"/>
        <v>128</v>
      </c>
      <c r="AT61" s="26">
        <f t="shared" si="19"/>
        <v>132</v>
      </c>
      <c r="AU61" s="26">
        <f t="shared" si="19"/>
        <v>139</v>
      </c>
      <c r="AV61" s="26">
        <f t="shared" si="19"/>
        <v>143</v>
      </c>
      <c r="AW61" s="26">
        <f t="shared" si="19"/>
        <v>157</v>
      </c>
      <c r="AX61" s="26">
        <f t="shared" si="19"/>
        <v>117</v>
      </c>
      <c r="AY61" s="26">
        <f t="shared" si="19"/>
        <v>170</v>
      </c>
      <c r="AZ61" s="26">
        <f t="shared" si="19"/>
        <v>179</v>
      </c>
      <c r="BA61" s="26">
        <f t="shared" si="19"/>
        <v>159</v>
      </c>
      <c r="BB61" s="26">
        <f t="shared" si="19"/>
        <v>168</v>
      </c>
      <c r="BC61" s="26">
        <f t="shared" si="19"/>
        <v>168</v>
      </c>
      <c r="BD61" s="26">
        <f t="shared" si="19"/>
        <v>174</v>
      </c>
      <c r="BE61" s="26">
        <f t="shared" si="19"/>
        <v>203</v>
      </c>
      <c r="BF61" s="26">
        <f t="shared" si="19"/>
        <v>151</v>
      </c>
      <c r="BG61" s="26">
        <f t="shared" si="19"/>
        <v>168</v>
      </c>
      <c r="BH61" s="26">
        <f t="shared" si="19"/>
        <v>174</v>
      </c>
      <c r="BI61" s="26">
        <f t="shared" si="19"/>
        <v>179</v>
      </c>
      <c r="BJ61" s="26">
        <f t="shared" si="19"/>
        <v>197</v>
      </c>
      <c r="BK61" s="26">
        <f t="shared" si="19"/>
        <v>185</v>
      </c>
      <c r="BL61" s="26">
        <f t="shared" si="19"/>
        <v>208</v>
      </c>
      <c r="BM61" s="26">
        <f t="shared" si="19"/>
        <v>216</v>
      </c>
    </row>
    <row r="63" spans="1:65" s="25" customFormat="1" ht="18.75">
      <c r="A63" s="25" t="s">
        <v>271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1:65" s="18" customFormat="1" ht="15">
      <c r="A64" s="18" t="s">
        <v>272</v>
      </c>
      <c r="B64" s="24">
        <f>ROUND((1/RAW!B56)*1640,0)</f>
        <v>100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</row>
    <row r="65" spans="1:65" s="18" customFormat="1" ht="15">
      <c r="A65" s="18" t="s">
        <v>273</v>
      </c>
      <c r="B65" s="24">
        <f>ROUND((1/RAW!B57)*3400,0)</f>
        <v>100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</row>
    <row r="66" spans="1:65" s="18" customFormat="1" ht="15">
      <c r="A66" s="18" t="s">
        <v>274</v>
      </c>
      <c r="B66" s="24">
        <f>ROUND((1/RAW!B58)*2180,0)</f>
        <v>100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</row>
    <row r="67" spans="1:65" s="20" customFormat="1" ht="18.75">
      <c r="A67" s="20" t="s">
        <v>275</v>
      </c>
      <c r="B67" s="21">
        <f>ROUND(AVERAGE(B64:B66),0)</f>
        <v>100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</row>
    <row r="68" spans="1:65" s="14" customFormat="1" ht="15">
      <c r="A68" s="14" t="s">
        <v>276</v>
      </c>
      <c r="B68" s="15">
        <f>ROUND((RAW!B64)*0.0296471983397569,0)</f>
        <v>100</v>
      </c>
      <c r="C68" s="15">
        <f>ROUND((RAW!C64)*0.0296471983397569,0)</f>
        <v>92</v>
      </c>
      <c r="D68" s="15">
        <f>ROUND((RAW!D64)*0.0296471983397569,0)</f>
        <v>0</v>
      </c>
      <c r="E68" s="15">
        <f>ROUND((RAW!E64)*0.0296471983397569,0)</f>
        <v>87</v>
      </c>
      <c r="F68" s="15">
        <f>ROUND((RAW!F64)*0.0296471983397569,0)</f>
        <v>0</v>
      </c>
      <c r="G68" s="15">
        <f>ROUND((RAW!G64)*0.0296471983397569,0)</f>
        <v>96</v>
      </c>
      <c r="H68" s="15">
        <f>ROUND((RAW!H64)*0.0296471983397569,0)</f>
        <v>0</v>
      </c>
      <c r="I68" s="15">
        <f>ROUND((RAW!I64)*0.0296471983397569,0)</f>
        <v>116</v>
      </c>
      <c r="J68" s="15">
        <f>ROUND((RAW!J64)*0.0296471983397569,0)</f>
        <v>117</v>
      </c>
      <c r="K68" s="15">
        <f>ROUND((RAW!K64)*0.0296471983397569,0)</f>
        <v>84</v>
      </c>
      <c r="L68" s="15">
        <f>ROUND((RAW!L64)*0.0296471983397569,0)</f>
        <v>0</v>
      </c>
      <c r="M68" s="15">
        <f>ROUND((RAW!M64)*0.0296471983397569,0)</f>
        <v>106</v>
      </c>
      <c r="N68" s="15">
        <f>ROUND((RAW!N64)*0.0296471983397569,0)</f>
        <v>0</v>
      </c>
      <c r="O68" s="15">
        <f>ROUND((RAW!O64)*0.0296471983397569,0)</f>
        <v>0</v>
      </c>
      <c r="P68" s="15">
        <f>ROUND((RAW!P64)*0.0296471983397569,0)</f>
        <v>134</v>
      </c>
      <c r="Q68" s="15">
        <f>ROUND((RAW!Q64)*0.0296471983397569,0)</f>
        <v>139</v>
      </c>
      <c r="R68" s="15">
        <f>ROUND((RAW!R64)*0.0296471983397569,0)</f>
        <v>0</v>
      </c>
      <c r="S68" s="15">
        <f>ROUND((RAW!S64)*0.0296471983397569,0)</f>
        <v>0</v>
      </c>
      <c r="T68" s="15">
        <f>ROUND((RAW!T64)*0.0296471983397569,0)</f>
        <v>0</v>
      </c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spans="1:65" s="14" customFormat="1" ht="15">
      <c r="A69" s="14" t="s">
        <v>277</v>
      </c>
      <c r="B69" s="15">
        <f>ROUND((RAW!B66)*0.0268384326355341,0)</f>
        <v>100</v>
      </c>
      <c r="C69" s="15">
        <f>ROUND((RAW!C66)*0.0268384326355341,0)</f>
        <v>101</v>
      </c>
      <c r="D69" s="15">
        <f>ROUND((RAW!D66)*0.0268384326355341,0)</f>
        <v>0</v>
      </c>
      <c r="E69" s="15">
        <f>ROUND((RAW!E66)*0.0268384326355341,0)</f>
        <v>98</v>
      </c>
      <c r="F69" s="15">
        <f>ROUND((RAW!F66)*0.0268384326355341,0)</f>
        <v>0</v>
      </c>
      <c r="G69" s="15">
        <f>ROUND((RAW!G66)*0.0268384326355341,0)</f>
        <v>110</v>
      </c>
      <c r="H69" s="15">
        <f>ROUND((RAW!H66)*0.0268384326355341,0)</f>
        <v>0</v>
      </c>
      <c r="I69" s="15">
        <f>ROUND((RAW!I66)*0.0268384326355341,0)</f>
        <v>111</v>
      </c>
      <c r="J69" s="15">
        <f>ROUND((RAW!J66)*0.0268384326355341,0)</f>
        <v>113</v>
      </c>
      <c r="K69" s="15">
        <f>ROUND((RAW!K66)*0.0268384326355341,0)</f>
        <v>98</v>
      </c>
      <c r="L69" s="15">
        <f>ROUND((RAW!L66)*0.0268384326355341,0)</f>
        <v>0</v>
      </c>
      <c r="M69" s="15">
        <f>ROUND((RAW!M66)*0.0268384326355341,0)</f>
        <v>111</v>
      </c>
      <c r="N69" s="15">
        <f>ROUND((RAW!N66)*0.0268384326355341,0)</f>
        <v>0</v>
      </c>
      <c r="O69" s="15">
        <f>ROUND((RAW!O66)*0.0268384326355341,0)</f>
        <v>0</v>
      </c>
      <c r="P69" s="15">
        <f>ROUND((RAW!P66)*0.0268384326355341,0)</f>
        <v>140</v>
      </c>
      <c r="Q69" s="15">
        <f>ROUND((RAW!Q66)*0.0268384326355341,0)</f>
        <v>145</v>
      </c>
      <c r="R69" s="15">
        <f>ROUND((RAW!R66)*0.0268384326355341,0)</f>
        <v>0</v>
      </c>
      <c r="S69" s="15">
        <f>ROUND((RAW!S66)*0.0268384326355341,0)</f>
        <v>0</v>
      </c>
      <c r="T69" s="15">
        <f>ROUND((RAW!T66)*0.0268384326355341,0)</f>
        <v>0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spans="1:65" s="16" customFormat="1" ht="18.75">
      <c r="A70" s="16" t="s">
        <v>278</v>
      </c>
      <c r="B70" s="17">
        <f aca="true" t="shared" si="20" ref="B70:T70">ROUND(AVERAGE(B68:B69),0)</f>
        <v>100</v>
      </c>
      <c r="C70" s="17">
        <f t="shared" si="20"/>
        <v>97</v>
      </c>
      <c r="D70" s="17">
        <f t="shared" si="20"/>
        <v>0</v>
      </c>
      <c r="E70" s="17">
        <f t="shared" si="20"/>
        <v>93</v>
      </c>
      <c r="F70" s="17">
        <f t="shared" si="20"/>
        <v>0</v>
      </c>
      <c r="G70" s="17">
        <f t="shared" si="20"/>
        <v>103</v>
      </c>
      <c r="H70" s="17">
        <f t="shared" si="20"/>
        <v>0</v>
      </c>
      <c r="I70" s="17">
        <f t="shared" si="20"/>
        <v>114</v>
      </c>
      <c r="J70" s="17">
        <f t="shared" si="20"/>
        <v>115</v>
      </c>
      <c r="K70" s="17">
        <f t="shared" si="20"/>
        <v>91</v>
      </c>
      <c r="L70" s="17">
        <f t="shared" si="20"/>
        <v>0</v>
      </c>
      <c r="M70" s="17">
        <f t="shared" si="20"/>
        <v>109</v>
      </c>
      <c r="N70" s="17">
        <f t="shared" si="20"/>
        <v>0</v>
      </c>
      <c r="O70" s="17">
        <f t="shared" si="20"/>
        <v>0</v>
      </c>
      <c r="P70" s="17">
        <f t="shared" si="20"/>
        <v>137</v>
      </c>
      <c r="Q70" s="17">
        <f t="shared" si="20"/>
        <v>142</v>
      </c>
      <c r="R70" s="17">
        <f t="shared" si="20"/>
        <v>0</v>
      </c>
      <c r="S70" s="17">
        <f t="shared" si="20"/>
        <v>0</v>
      </c>
      <c r="T70" s="17">
        <f t="shared" si="20"/>
        <v>0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Кожемяко</cp:lastModifiedBy>
  <dcterms:modified xsi:type="dcterms:W3CDTF">2011-06-07T15:44:29Z</dcterms:modified>
  <cp:category/>
  <cp:version/>
  <cp:contentType/>
  <cp:contentStatus/>
</cp:coreProperties>
</file>