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6" activeTab="0"/>
  </bookViews>
  <sheets>
    <sheet name="Test Results (RAW)" sheetId="1" r:id="rId1"/>
    <sheet name="New Style Summary" sheetId="2" r:id="rId2"/>
    <sheet name="Old Style Summary" sheetId="3" r:id="rId3"/>
    <sheet name="Compare #1" sheetId="4" r:id="rId4"/>
    <sheet name="Compare #2" sheetId="5" r:id="rId5"/>
  </sheets>
  <definedNames/>
  <calcPr fullCalcOnLoad="1"/>
</workbook>
</file>

<file path=xl/sharedStrings.xml><?xml version="1.0" encoding="utf-8"?>
<sst xmlns="http://schemas.openxmlformats.org/spreadsheetml/2006/main" count="444" uniqueCount="119">
  <si>
    <t>3ds max</t>
  </si>
  <si>
    <t>Graphics</t>
  </si>
  <si>
    <t>Rendering</t>
  </si>
  <si>
    <t>Overall</t>
  </si>
  <si>
    <t>Lightwave</t>
  </si>
  <si>
    <t>Interactive</t>
  </si>
  <si>
    <t>Multitasking</t>
  </si>
  <si>
    <t>Maya</t>
  </si>
  <si>
    <t>GFX</t>
  </si>
  <si>
    <t>I/O</t>
  </si>
  <si>
    <t>CPU</t>
  </si>
  <si>
    <t>Pro/ENGINEER</t>
  </si>
  <si>
    <t>SolidWorks</t>
  </si>
  <si>
    <t>7-Zip</t>
  </si>
  <si>
    <t>WinRAR</t>
  </si>
  <si>
    <t>Audio</t>
  </si>
  <si>
    <t>LAME MP3</t>
  </si>
  <si>
    <t>Apple Lossless</t>
  </si>
  <si>
    <t>FLAC</t>
  </si>
  <si>
    <t>Nero AAC</t>
  </si>
  <si>
    <t>Monkeys Audio</t>
  </si>
  <si>
    <t>OGG Vorbis</t>
  </si>
  <si>
    <t>Total</t>
  </si>
  <si>
    <t>Disk</t>
  </si>
  <si>
    <t>UGS NX</t>
  </si>
  <si>
    <t>Visual Studio</t>
  </si>
  <si>
    <t>Java</t>
  </si>
  <si>
    <t>Compiler</t>
  </si>
  <si>
    <t>Compress</t>
  </si>
  <si>
    <t>Crypto</t>
  </si>
  <si>
    <t>Derby</t>
  </si>
  <si>
    <t>MPEGAudio</t>
  </si>
  <si>
    <t>Scimark.large</t>
  </si>
  <si>
    <t>Scimark.small</t>
  </si>
  <si>
    <t>Serial</t>
  </si>
  <si>
    <t>Startup</t>
  </si>
  <si>
    <t>Sunflow</t>
  </si>
  <si>
    <t>XML</t>
  </si>
  <si>
    <t>Composite</t>
  </si>
  <si>
    <t>MAPLE</t>
  </si>
  <si>
    <t>Mathematica</t>
  </si>
  <si>
    <t>Internal</t>
  </si>
  <si>
    <t>MMA</t>
  </si>
  <si>
    <t>MATLAB</t>
  </si>
  <si>
    <t>Matrix Calculation</t>
  </si>
  <si>
    <t>Matrix Functions</t>
  </si>
  <si>
    <t>Programmation</t>
  </si>
  <si>
    <t>Statistics</t>
  </si>
  <si>
    <t>ACDSee</t>
  </si>
  <si>
    <t>Paint.NET</t>
  </si>
  <si>
    <t>PaintShop Pro</t>
  </si>
  <si>
    <t>PhotoImpact</t>
  </si>
  <si>
    <t>Photoshop</t>
  </si>
  <si>
    <t>Blur</t>
  </si>
  <si>
    <t>Sharp</t>
  </si>
  <si>
    <t>Light</t>
  </si>
  <si>
    <t>Resize</t>
  </si>
  <si>
    <t>Rotate</t>
  </si>
  <si>
    <t>Convert</t>
  </si>
  <si>
    <t>Transform</t>
  </si>
  <si>
    <t>Filters</t>
  </si>
  <si>
    <t>Canopus</t>
  </si>
  <si>
    <t>DivX</t>
  </si>
  <si>
    <t>Mainconcept/VC-1</t>
  </si>
  <si>
    <t>x264</t>
  </si>
  <si>
    <t>XviD</t>
  </si>
  <si>
    <t>HDPlay</t>
  </si>
  <si>
    <t>Software</t>
  </si>
  <si>
    <t>Hardware</t>
  </si>
  <si>
    <t>Software dropped</t>
  </si>
  <si>
    <t>Hardware dropped</t>
  </si>
  <si>
    <t>STALKER: Clear Sky</t>
  </si>
  <si>
    <t>Devil May Cry 4</t>
  </si>
  <si>
    <t>Scene 1</t>
  </si>
  <si>
    <t>Scene 2</t>
  </si>
  <si>
    <t>Scene 3</t>
  </si>
  <si>
    <t>Scene 4</t>
  </si>
  <si>
    <t>Far Cry 2</t>
  </si>
  <si>
    <t>GTA4</t>
  </si>
  <si>
    <t>Lost Planet</t>
  </si>
  <si>
    <t>Snow</t>
  </si>
  <si>
    <t>Cave</t>
  </si>
  <si>
    <t>Average</t>
  </si>
  <si>
    <t>Unreal Tournament 3</t>
  </si>
  <si>
    <t>Crysis: Warhead</t>
  </si>
  <si>
    <t>World in Conflict</t>
  </si>
  <si>
    <t>Left 4 Dead</t>
  </si>
  <si>
    <t>голубой фон — чем больше результат, тем лучше</t>
  </si>
  <si>
    <t>зелёный фон — чем меньше результат, тем лучше</t>
  </si>
  <si>
    <t>3D Visualisation</t>
  </si>
  <si>
    <t>Score</t>
  </si>
  <si>
    <t>3D Rendering</t>
  </si>
  <si>
    <t>Science &amp; Engineering Computation</t>
  </si>
  <si>
    <t>Raster Graphics</t>
  </si>
  <si>
    <t>Data Compression</t>
  </si>
  <si>
    <t>Compilation (MSVC++)</t>
  </si>
  <si>
    <t>Audio Encoding</t>
  </si>
  <si>
    <t>Video Encoding</t>
  </si>
  <si>
    <t>VC-1</t>
  </si>
  <si>
    <t>3D Games</t>
  </si>
  <si>
    <t>Grand Theft Auto 4</t>
  </si>
  <si>
    <t>Overall Score</t>
  </si>
  <si>
    <t>3D Modeling</t>
  </si>
  <si>
    <t>CAD/CAM</t>
  </si>
  <si>
    <t>Compile</t>
  </si>
  <si>
    <t>Science</t>
  </si>
  <si>
    <t>Archivers</t>
  </si>
  <si>
    <t>Games</t>
  </si>
  <si>
    <t xml:space="preserve">STALKER: Shadow </t>
  </si>
  <si>
    <t>Call of Duty 2</t>
  </si>
  <si>
    <t>DOOM3</t>
  </si>
  <si>
    <t>Far Cry</t>
  </si>
  <si>
    <t>Serious Sam II</t>
  </si>
  <si>
    <t>Unreal Tournament 2004</t>
  </si>
  <si>
    <t>1.86 GHz</t>
  </si>
  <si>
    <t>2.26 GHz</t>
  </si>
  <si>
    <t>3.06 GHz</t>
  </si>
  <si>
    <t>2.66 GHz</t>
  </si>
  <si>
    <t>Reference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</si>
</sst>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:ss"/>
    <numFmt numFmtId="165" formatCode="0.0000"/>
    <numFmt numFmtId="166" formatCode="0.0"/>
    <numFmt numFmtId="167" formatCode="[$-F400]h:mm:ss\ AM/PM"/>
  </numFmts>
  <fonts count="39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164" fontId="0" fillId="34" borderId="10" xfId="0" applyNumberFormat="1" applyFont="1" applyFill="1" applyBorder="1" applyAlignment="1">
      <alignment horizontal="center"/>
    </xf>
    <xf numFmtId="167" fontId="0" fillId="34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9" fontId="0" fillId="33" borderId="10" xfId="0" applyNumberFormat="1" applyFont="1" applyFill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9" fontId="0" fillId="35" borderId="10" xfId="0" applyNumberFormat="1" applyFont="1" applyFill="1" applyBorder="1" applyAlignment="1">
      <alignment horizontal="center"/>
    </xf>
    <xf numFmtId="9" fontId="0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9" fontId="4" fillId="37" borderId="10" xfId="0" applyNumberFormat="1" applyFont="1" applyFill="1" applyBorder="1" applyAlignment="1">
      <alignment horizontal="center"/>
    </xf>
    <xf numFmtId="0" fontId="4" fillId="19" borderId="10" xfId="0" applyFont="1" applyFill="1" applyBorder="1" applyAlignment="1">
      <alignment/>
    </xf>
    <xf numFmtId="9" fontId="4" fillId="19" borderId="10" xfId="0" applyNumberFormat="1" applyFont="1" applyFill="1" applyBorder="1" applyAlignment="1">
      <alignment horizontal="center"/>
    </xf>
    <xf numFmtId="165" fontId="0" fillId="33" borderId="10" xfId="0" applyNumberFormat="1" applyFont="1" applyFill="1" applyBorder="1" applyAlignment="1">
      <alignment horizontal="center"/>
    </xf>
    <xf numFmtId="165" fontId="0" fillId="34" borderId="10" xfId="0" applyNumberFormat="1" applyFont="1" applyFill="1" applyBorder="1" applyAlignment="1">
      <alignment horizontal="center"/>
    </xf>
    <xf numFmtId="21" fontId="0" fillId="34" borderId="10" xfId="0" applyNumberFormat="1" applyFont="1" applyFill="1" applyBorder="1" applyAlignment="1">
      <alignment horizontal="center"/>
    </xf>
    <xf numFmtId="164" fontId="0" fillId="34" borderId="10" xfId="0" applyNumberForma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29.375" style="18" customWidth="1"/>
    <col min="2" max="5" width="11.625" style="19" bestFit="1" customWidth="1"/>
    <col min="6" max="16384" width="9.125" style="18" customWidth="1"/>
  </cols>
  <sheetData>
    <row r="1" spans="2:5" ht="12.75">
      <c r="B1" s="4" t="s">
        <v>114</v>
      </c>
      <c r="C1" s="4" t="s">
        <v>115</v>
      </c>
      <c r="D1" s="4" t="s">
        <v>117</v>
      </c>
      <c r="E1" s="4" t="s">
        <v>116</v>
      </c>
    </row>
    <row r="2" spans="1:5" s="21" customFormat="1" ht="12.75">
      <c r="A2" s="5" t="s">
        <v>0</v>
      </c>
      <c r="B2" s="20"/>
      <c r="C2" s="20"/>
      <c r="D2" s="20"/>
      <c r="E2" s="20"/>
    </row>
    <row r="3" spans="1:5" s="1" customFormat="1" ht="12.75">
      <c r="A3" s="1" t="s">
        <v>1</v>
      </c>
      <c r="B3" s="7">
        <v>10.57</v>
      </c>
      <c r="C3" s="7">
        <v>12.64</v>
      </c>
      <c r="D3" s="7">
        <v>15.43</v>
      </c>
      <c r="E3" s="7">
        <v>16.43</v>
      </c>
    </row>
    <row r="4" spans="1:5" s="1" customFormat="1" ht="12.75">
      <c r="A4" s="1" t="s">
        <v>2</v>
      </c>
      <c r="B4" s="7">
        <v>11.15</v>
      </c>
      <c r="C4" s="7">
        <v>13.41</v>
      </c>
      <c r="D4" s="7">
        <v>15.9</v>
      </c>
      <c r="E4" s="7">
        <v>17.6</v>
      </c>
    </row>
    <row r="5" spans="1:5" s="1" customFormat="1" ht="12.75">
      <c r="A5" s="1" t="s">
        <v>3</v>
      </c>
      <c r="B5" s="7">
        <v>10.86</v>
      </c>
      <c r="C5" s="7">
        <v>13.02</v>
      </c>
      <c r="D5" s="7">
        <v>15.66</v>
      </c>
      <c r="E5" s="7">
        <v>17</v>
      </c>
    </row>
    <row r="7" spans="1:5" s="21" customFormat="1" ht="12.75">
      <c r="A7" s="5" t="s">
        <v>4</v>
      </c>
      <c r="B7" s="20"/>
      <c r="C7" s="20"/>
      <c r="D7" s="20"/>
      <c r="E7" s="20"/>
    </row>
    <row r="8" spans="1:5" s="2" customFormat="1" ht="12.75">
      <c r="A8" s="2" t="s">
        <v>5</v>
      </c>
      <c r="B8" s="8">
        <v>23.02</v>
      </c>
      <c r="C8" s="8">
        <v>18.64</v>
      </c>
      <c r="D8" s="8">
        <v>15.28</v>
      </c>
      <c r="E8" s="8">
        <v>12.87</v>
      </c>
    </row>
    <row r="9" spans="1:5" s="2" customFormat="1" ht="12.75">
      <c r="A9" s="2" t="s">
        <v>6</v>
      </c>
      <c r="B9" s="8">
        <v>40.78</v>
      </c>
      <c r="C9" s="8">
        <v>33.51</v>
      </c>
      <c r="D9" s="8">
        <v>26.47</v>
      </c>
      <c r="E9" s="8">
        <v>23.59</v>
      </c>
    </row>
    <row r="10" spans="1:5" s="2" customFormat="1" ht="12.75">
      <c r="A10" s="2" t="s">
        <v>2</v>
      </c>
      <c r="B10" s="8">
        <v>120.9</v>
      </c>
      <c r="C10" s="8">
        <v>99.06</v>
      </c>
      <c r="D10" s="8">
        <v>84.66</v>
      </c>
      <c r="E10" s="8">
        <v>74.41</v>
      </c>
    </row>
    <row r="11" spans="1:5" s="2" customFormat="1" ht="12.75">
      <c r="A11" s="2" t="s">
        <v>3</v>
      </c>
      <c r="B11" s="8">
        <v>48.42</v>
      </c>
      <c r="C11" s="8">
        <v>39.76</v>
      </c>
      <c r="D11" s="8">
        <v>32.55</v>
      </c>
      <c r="E11" s="8">
        <v>28.27</v>
      </c>
    </row>
    <row r="13" spans="1:5" s="21" customFormat="1" ht="12.75">
      <c r="A13" s="5" t="s">
        <v>7</v>
      </c>
      <c r="B13" s="20"/>
      <c r="C13" s="20"/>
      <c r="D13" s="20"/>
      <c r="E13" s="20"/>
    </row>
    <row r="14" spans="1:5" s="1" customFormat="1" ht="12.75">
      <c r="A14" s="1" t="s">
        <v>8</v>
      </c>
      <c r="B14" s="7">
        <v>2.55</v>
      </c>
      <c r="C14" s="7">
        <v>3.12</v>
      </c>
      <c r="D14" s="7">
        <v>3.84</v>
      </c>
      <c r="E14" s="7">
        <v>4.22</v>
      </c>
    </row>
    <row r="15" spans="1:5" s="1" customFormat="1" ht="12.75">
      <c r="A15" s="1" t="s">
        <v>9</v>
      </c>
      <c r="B15" s="7">
        <v>2.33</v>
      </c>
      <c r="C15" s="7">
        <v>2.78</v>
      </c>
      <c r="D15" s="7">
        <v>3.71</v>
      </c>
      <c r="E15" s="7">
        <v>4.06</v>
      </c>
    </row>
    <row r="16" spans="1:5" s="1" customFormat="1" ht="12.75">
      <c r="A16" s="1" t="s">
        <v>10</v>
      </c>
      <c r="B16" s="7">
        <v>5.77</v>
      </c>
      <c r="C16" s="7">
        <v>6.97</v>
      </c>
      <c r="D16" s="7">
        <v>8.33</v>
      </c>
      <c r="E16" s="7">
        <v>9.82</v>
      </c>
    </row>
    <row r="17" spans="1:5" s="1" customFormat="1" ht="12.75">
      <c r="A17" s="1" t="s">
        <v>3</v>
      </c>
      <c r="B17" s="7">
        <v>2.97</v>
      </c>
      <c r="C17" s="7">
        <v>3.53</v>
      </c>
      <c r="D17" s="7">
        <v>4.55</v>
      </c>
      <c r="E17" s="7">
        <v>4.98</v>
      </c>
    </row>
    <row r="18" spans="1:5" s="2" customFormat="1" ht="12.75">
      <c r="A18" s="2" t="s">
        <v>2</v>
      </c>
      <c r="B18" s="14">
        <v>0.002488425925925926</v>
      </c>
      <c r="C18" s="14">
        <v>0.0020486111111111113</v>
      </c>
      <c r="D18" s="14">
        <v>0.0017476851851851852</v>
      </c>
      <c r="E18" s="33">
        <v>0.0015393518518518519</v>
      </c>
    </row>
    <row r="20" spans="1:5" s="2" customFormat="1" ht="12.75">
      <c r="A20" s="26" t="s">
        <v>13</v>
      </c>
      <c r="B20" s="14">
        <v>0.004236111111111111</v>
      </c>
      <c r="C20" s="14">
        <v>0.0034953703703703705</v>
      </c>
      <c r="D20" s="14">
        <v>0.002916666666666667</v>
      </c>
      <c r="E20" s="33">
        <v>0.002615740740740741</v>
      </c>
    </row>
    <row r="22" spans="1:5" s="2" customFormat="1" ht="12.75">
      <c r="A22" s="26" t="s">
        <v>14</v>
      </c>
      <c r="B22" s="14">
        <v>0.0013541666666666667</v>
      </c>
      <c r="C22" s="14">
        <v>0.0010879629629629629</v>
      </c>
      <c r="D22" s="14">
        <v>0.0009027777777777778</v>
      </c>
      <c r="E22" s="33">
        <v>0.0008680555555555555</v>
      </c>
    </row>
    <row r="24" spans="1:5" s="21" customFormat="1" ht="12.75">
      <c r="A24" s="5" t="s">
        <v>15</v>
      </c>
      <c r="B24" s="20"/>
      <c r="C24" s="20"/>
      <c r="D24" s="20"/>
      <c r="E24" s="20"/>
    </row>
    <row r="25" spans="1:5" s="1" customFormat="1" ht="12.75">
      <c r="A25" s="1" t="s">
        <v>16</v>
      </c>
      <c r="B25" s="7">
        <v>103</v>
      </c>
      <c r="C25" s="7">
        <v>125</v>
      </c>
      <c r="D25" s="7">
        <v>147</v>
      </c>
      <c r="E25" s="7">
        <v>169</v>
      </c>
    </row>
    <row r="26" spans="1:5" s="1" customFormat="1" ht="12.75">
      <c r="A26" s="1" t="s">
        <v>17</v>
      </c>
      <c r="B26" s="7">
        <v>184</v>
      </c>
      <c r="C26" s="7">
        <v>222</v>
      </c>
      <c r="D26" s="7">
        <v>261</v>
      </c>
      <c r="E26" s="7">
        <v>295</v>
      </c>
    </row>
    <row r="27" spans="1:5" s="1" customFormat="1" ht="12.75">
      <c r="A27" s="1" t="s">
        <v>18</v>
      </c>
      <c r="B27" s="7">
        <v>238</v>
      </c>
      <c r="C27" s="7">
        <v>286</v>
      </c>
      <c r="D27" s="7">
        <v>333</v>
      </c>
      <c r="E27" s="7">
        <v>378</v>
      </c>
    </row>
    <row r="28" spans="1:5" s="1" customFormat="1" ht="12.75">
      <c r="A28" s="1" t="s">
        <v>19</v>
      </c>
      <c r="B28" s="7">
        <v>89</v>
      </c>
      <c r="C28" s="7">
        <v>106</v>
      </c>
      <c r="D28" s="7">
        <v>122</v>
      </c>
      <c r="E28" s="7">
        <v>128</v>
      </c>
    </row>
    <row r="29" spans="1:5" s="1" customFormat="1" ht="12.75">
      <c r="A29" s="1" t="s">
        <v>20</v>
      </c>
      <c r="B29" s="7">
        <v>176</v>
      </c>
      <c r="C29" s="7">
        <v>215</v>
      </c>
      <c r="D29" s="7">
        <v>248</v>
      </c>
      <c r="E29" s="7">
        <v>280</v>
      </c>
    </row>
    <row r="30" spans="1:5" s="1" customFormat="1" ht="12.75">
      <c r="A30" s="1" t="s">
        <v>21</v>
      </c>
      <c r="B30" s="7">
        <v>72</v>
      </c>
      <c r="C30" s="7">
        <v>88</v>
      </c>
      <c r="D30" s="7">
        <v>104</v>
      </c>
      <c r="E30" s="7">
        <v>119</v>
      </c>
    </row>
    <row r="31" spans="1:5" s="1" customFormat="1" ht="12.75">
      <c r="A31" s="1" t="s">
        <v>3</v>
      </c>
      <c r="B31" s="7">
        <v>144</v>
      </c>
      <c r="C31" s="7">
        <v>174</v>
      </c>
      <c r="D31" s="7">
        <v>203</v>
      </c>
      <c r="E31" s="7">
        <v>208</v>
      </c>
    </row>
    <row r="33" spans="1:5" s="21" customFormat="1" ht="12.75">
      <c r="A33" s="5" t="s">
        <v>12</v>
      </c>
      <c r="B33" s="20"/>
      <c r="C33" s="20"/>
      <c r="D33" s="20"/>
      <c r="E33" s="20"/>
    </row>
    <row r="34" spans="1:5" s="2" customFormat="1" ht="12.75">
      <c r="A34" s="2" t="s">
        <v>22</v>
      </c>
      <c r="B34" s="8">
        <v>203.79</v>
      </c>
      <c r="C34" s="8">
        <v>176.9</v>
      </c>
      <c r="D34" s="8">
        <v>154.38</v>
      </c>
      <c r="E34" s="8">
        <v>147.92</v>
      </c>
    </row>
    <row r="35" spans="1:5" s="2" customFormat="1" ht="12.75">
      <c r="A35" s="2" t="s">
        <v>1</v>
      </c>
      <c r="B35" s="8">
        <v>70.64</v>
      </c>
      <c r="C35" s="8">
        <v>64.5</v>
      </c>
      <c r="D35" s="8">
        <v>60.72</v>
      </c>
      <c r="E35" s="8">
        <v>57.8</v>
      </c>
    </row>
    <row r="36" spans="1:5" s="2" customFormat="1" ht="12.75">
      <c r="A36" s="2" t="s">
        <v>10</v>
      </c>
      <c r="B36" s="8">
        <v>60.48</v>
      </c>
      <c r="C36" s="8">
        <v>51.06</v>
      </c>
      <c r="D36" s="8">
        <v>41.31</v>
      </c>
      <c r="E36" s="8">
        <v>40.96</v>
      </c>
    </row>
    <row r="37" spans="1:5" s="2" customFormat="1" ht="12.75">
      <c r="A37" s="2" t="s">
        <v>9</v>
      </c>
      <c r="B37" s="8">
        <v>72.67</v>
      </c>
      <c r="C37" s="8">
        <v>61.34</v>
      </c>
      <c r="D37" s="8">
        <v>52.35</v>
      </c>
      <c r="E37" s="8">
        <v>49.16</v>
      </c>
    </row>
    <row r="39" spans="1:5" s="21" customFormat="1" ht="12.75">
      <c r="A39" s="5" t="s">
        <v>11</v>
      </c>
      <c r="B39" s="20"/>
      <c r="C39" s="20"/>
      <c r="D39" s="20"/>
      <c r="E39" s="20"/>
    </row>
    <row r="40" spans="1:5" s="2" customFormat="1" ht="12.75">
      <c r="A40" s="2" t="s">
        <v>22</v>
      </c>
      <c r="B40" s="8">
        <v>4131</v>
      </c>
      <c r="C40" s="8">
        <v>3435</v>
      </c>
      <c r="D40" s="8">
        <v>2830</v>
      </c>
      <c r="E40" s="8">
        <v>2572</v>
      </c>
    </row>
    <row r="41" spans="1:5" s="2" customFormat="1" ht="12.75">
      <c r="A41" s="2" t="s">
        <v>10</v>
      </c>
      <c r="B41" s="8">
        <v>2658</v>
      </c>
      <c r="C41" s="8">
        <v>2186</v>
      </c>
      <c r="D41" s="8">
        <v>1725</v>
      </c>
      <c r="E41" s="8">
        <v>1539</v>
      </c>
    </row>
    <row r="42" spans="1:5" s="2" customFormat="1" ht="12.75">
      <c r="A42" s="2" t="s">
        <v>1</v>
      </c>
      <c r="B42" s="8">
        <v>1457</v>
      </c>
      <c r="C42" s="8">
        <v>1235</v>
      </c>
      <c r="D42" s="8">
        <v>1093</v>
      </c>
      <c r="E42" s="8">
        <v>1023</v>
      </c>
    </row>
    <row r="43" spans="1:5" s="2" customFormat="1" ht="12.75">
      <c r="A43" s="2" t="s">
        <v>23</v>
      </c>
      <c r="B43" s="8">
        <v>481</v>
      </c>
      <c r="C43" s="8">
        <v>397</v>
      </c>
      <c r="D43" s="8">
        <v>316</v>
      </c>
      <c r="E43" s="8">
        <v>280</v>
      </c>
    </row>
    <row r="45" spans="1:5" s="21" customFormat="1" ht="12.75">
      <c r="A45" s="5" t="s">
        <v>24</v>
      </c>
      <c r="B45" s="20"/>
      <c r="C45" s="20"/>
      <c r="D45" s="20"/>
      <c r="E45" s="20"/>
    </row>
    <row r="46" spans="1:5" s="1" customFormat="1" ht="12.75">
      <c r="A46" s="1" t="s">
        <v>10</v>
      </c>
      <c r="B46" s="7">
        <v>3.57</v>
      </c>
      <c r="C46" s="7">
        <v>4.19</v>
      </c>
      <c r="D46" s="7">
        <v>4.96</v>
      </c>
      <c r="E46" s="7">
        <v>5.57</v>
      </c>
    </row>
    <row r="47" spans="1:5" s="1" customFormat="1" ht="12.75">
      <c r="A47" s="1" t="s">
        <v>1</v>
      </c>
      <c r="B47" s="7">
        <v>2.35</v>
      </c>
      <c r="C47" s="7">
        <v>2.72</v>
      </c>
      <c r="D47" s="7">
        <v>2.73</v>
      </c>
      <c r="E47" s="7">
        <v>3.23</v>
      </c>
    </row>
    <row r="48" spans="1:5" s="1" customFormat="1" ht="12.75">
      <c r="A48" s="1" t="s">
        <v>9</v>
      </c>
      <c r="B48" s="7">
        <v>2.19</v>
      </c>
      <c r="C48" s="7">
        <v>2.55</v>
      </c>
      <c r="D48" s="7">
        <v>3.81</v>
      </c>
      <c r="E48" s="7">
        <v>4.12</v>
      </c>
    </row>
    <row r="49" spans="1:5" s="1" customFormat="1" ht="12.75">
      <c r="A49" s="1" t="s">
        <v>22</v>
      </c>
      <c r="B49" s="7">
        <v>2.53</v>
      </c>
      <c r="C49" s="7">
        <v>2.93</v>
      </c>
      <c r="D49" s="7">
        <v>3.07</v>
      </c>
      <c r="E49" s="7">
        <v>3.59</v>
      </c>
    </row>
    <row r="51" spans="1:5" s="2" customFormat="1" ht="12.75">
      <c r="A51" s="26" t="s">
        <v>25</v>
      </c>
      <c r="B51" s="14">
        <v>0.0037037037037037034</v>
      </c>
      <c r="C51" s="14">
        <v>0.003090277777777778</v>
      </c>
      <c r="D51" s="14">
        <v>0.002534722222222222</v>
      </c>
      <c r="E51" s="33">
        <v>0.0023958333333333336</v>
      </c>
    </row>
    <row r="53" spans="1:5" s="21" customFormat="1" ht="12.75">
      <c r="A53" s="5" t="s">
        <v>26</v>
      </c>
      <c r="B53" s="20"/>
      <c r="C53" s="20"/>
      <c r="D53" s="20"/>
      <c r="E53" s="20"/>
    </row>
    <row r="54" spans="1:5" s="1" customFormat="1" ht="12.75">
      <c r="A54" s="1" t="s">
        <v>27</v>
      </c>
      <c r="B54" s="7">
        <v>164.76</v>
      </c>
      <c r="C54" s="7">
        <v>196.94</v>
      </c>
      <c r="D54" s="7">
        <v>230.3</v>
      </c>
      <c r="E54" s="7">
        <v>258.22</v>
      </c>
    </row>
    <row r="55" spans="1:5" s="1" customFormat="1" ht="12.75">
      <c r="A55" s="1" t="s">
        <v>28</v>
      </c>
      <c r="B55" s="7">
        <v>122.08</v>
      </c>
      <c r="C55" s="7">
        <v>148.15</v>
      </c>
      <c r="D55" s="7">
        <v>172.81</v>
      </c>
      <c r="E55" s="7">
        <v>215.78</v>
      </c>
    </row>
    <row r="56" spans="1:5" s="1" customFormat="1" ht="12.75">
      <c r="A56" s="1" t="s">
        <v>29</v>
      </c>
      <c r="B56" s="7">
        <v>119.01</v>
      </c>
      <c r="C56" s="7">
        <v>145.3</v>
      </c>
      <c r="D56" s="7">
        <v>170.43</v>
      </c>
      <c r="E56" s="7">
        <v>195.21</v>
      </c>
    </row>
    <row r="57" spans="1:5" s="1" customFormat="1" ht="12.75">
      <c r="A57" s="1" t="s">
        <v>30</v>
      </c>
      <c r="B57" s="7">
        <v>97.71</v>
      </c>
      <c r="C57" s="7">
        <v>116.02</v>
      </c>
      <c r="D57" s="7">
        <v>133.57</v>
      </c>
      <c r="E57" s="7">
        <v>152.89</v>
      </c>
    </row>
    <row r="58" spans="1:5" s="1" customFormat="1" ht="12.75">
      <c r="A58" s="1" t="s">
        <v>31</v>
      </c>
      <c r="B58" s="7">
        <v>82.33</v>
      </c>
      <c r="C58" s="7">
        <v>99.78</v>
      </c>
      <c r="D58" s="7">
        <v>118.14</v>
      </c>
      <c r="E58" s="7">
        <v>132.12</v>
      </c>
    </row>
    <row r="59" spans="1:5" s="1" customFormat="1" ht="12.75">
      <c r="A59" s="1" t="s">
        <v>32</v>
      </c>
      <c r="B59" s="7">
        <v>40.38</v>
      </c>
      <c r="C59" s="7">
        <v>45.04</v>
      </c>
      <c r="D59" s="7">
        <v>49.52</v>
      </c>
      <c r="E59" s="7">
        <v>56.1</v>
      </c>
    </row>
    <row r="60" spans="1:5" s="1" customFormat="1" ht="12.75">
      <c r="A60" s="1" t="s">
        <v>33</v>
      </c>
      <c r="B60" s="7">
        <v>146.21</v>
      </c>
      <c r="C60" s="7">
        <v>175.51</v>
      </c>
      <c r="D60" s="7">
        <v>197.07</v>
      </c>
      <c r="E60" s="7">
        <v>216.31</v>
      </c>
    </row>
    <row r="61" spans="1:5" s="1" customFormat="1" ht="12.75">
      <c r="A61" s="1" t="s">
        <v>34</v>
      </c>
      <c r="B61" s="7">
        <v>80.27</v>
      </c>
      <c r="C61" s="7">
        <v>95.82</v>
      </c>
      <c r="D61" s="7">
        <v>118.07</v>
      </c>
      <c r="E61" s="7">
        <v>130.87</v>
      </c>
    </row>
    <row r="62" spans="1:5" s="1" customFormat="1" ht="12.75">
      <c r="A62" s="1" t="s">
        <v>35</v>
      </c>
      <c r="B62" s="7">
        <v>14.94</v>
      </c>
      <c r="C62" s="7">
        <v>18.31</v>
      </c>
      <c r="D62" s="7">
        <v>21.34</v>
      </c>
      <c r="E62" s="7">
        <v>24.78</v>
      </c>
    </row>
    <row r="63" spans="1:5" s="1" customFormat="1" ht="12.75">
      <c r="A63" s="1" t="s">
        <v>36</v>
      </c>
      <c r="B63" s="7">
        <v>48.2</v>
      </c>
      <c r="C63" s="7">
        <v>58.79</v>
      </c>
      <c r="D63" s="7">
        <v>67.74</v>
      </c>
      <c r="E63" s="7">
        <v>79.99</v>
      </c>
    </row>
    <row r="64" spans="1:5" s="1" customFormat="1" ht="12.75">
      <c r="A64" s="1" t="s">
        <v>37</v>
      </c>
      <c r="B64" s="7">
        <v>223.75</v>
      </c>
      <c r="C64" s="7">
        <v>265.3</v>
      </c>
      <c r="D64" s="7">
        <v>310.03</v>
      </c>
      <c r="E64" s="7">
        <v>350.71</v>
      </c>
    </row>
    <row r="65" spans="1:5" s="1" customFormat="1" ht="12.75">
      <c r="A65" s="1" t="s">
        <v>38</v>
      </c>
      <c r="B65" s="7">
        <v>84</v>
      </c>
      <c r="C65" s="7">
        <v>100.55</v>
      </c>
      <c r="D65" s="7">
        <v>116.81</v>
      </c>
      <c r="E65" s="7">
        <v>133.63</v>
      </c>
    </row>
    <row r="67" spans="1:5" s="1" customFormat="1" ht="12.75">
      <c r="A67" s="11" t="s">
        <v>39</v>
      </c>
      <c r="B67" s="31">
        <v>0.1296</v>
      </c>
      <c r="C67" s="31">
        <v>0.1569</v>
      </c>
      <c r="D67" s="31">
        <v>0.1925</v>
      </c>
      <c r="E67" s="7">
        <v>0.2197</v>
      </c>
    </row>
    <row r="69" spans="1:5" s="21" customFormat="1" ht="12.75">
      <c r="A69" s="5" t="s">
        <v>40</v>
      </c>
      <c r="B69" s="20"/>
      <c r="C69" s="20"/>
      <c r="D69" s="20"/>
      <c r="E69" s="20"/>
    </row>
    <row r="70" spans="1:5" s="1" customFormat="1" ht="12.75">
      <c r="A70" s="1" t="s">
        <v>41</v>
      </c>
      <c r="B70" s="31">
        <v>3.482</v>
      </c>
      <c r="C70" s="31">
        <v>4.3683</v>
      </c>
      <c r="D70" s="31">
        <v>5.2037</v>
      </c>
      <c r="E70" s="7">
        <v>5.7293</v>
      </c>
    </row>
    <row r="71" spans="1:5" s="1" customFormat="1" ht="12.75">
      <c r="A71" s="1" t="s">
        <v>42</v>
      </c>
      <c r="B71" s="31">
        <v>0.9444</v>
      </c>
      <c r="C71" s="31">
        <v>1.1333</v>
      </c>
      <c r="D71" s="31">
        <v>1.4157</v>
      </c>
      <c r="E71" s="7">
        <v>1.6092</v>
      </c>
    </row>
    <row r="72" spans="1:5" s="1" customFormat="1" ht="12.75">
      <c r="A72" s="1" t="s">
        <v>3</v>
      </c>
      <c r="B72" s="31">
        <v>1.8134</v>
      </c>
      <c r="C72" s="31">
        <v>2.225</v>
      </c>
      <c r="D72" s="31">
        <v>2.7142</v>
      </c>
      <c r="E72" s="7">
        <v>3.0364</v>
      </c>
    </row>
    <row r="74" spans="1:5" s="21" customFormat="1" ht="12.75">
      <c r="A74" s="5" t="s">
        <v>43</v>
      </c>
      <c r="B74" s="20"/>
      <c r="C74" s="20"/>
      <c r="D74" s="20"/>
      <c r="E74" s="20"/>
    </row>
    <row r="75" spans="1:5" s="2" customFormat="1" ht="12.75">
      <c r="A75" s="2" t="s">
        <v>44</v>
      </c>
      <c r="B75" s="32">
        <v>0.049365</v>
      </c>
      <c r="C75" s="32">
        <v>0.039401</v>
      </c>
      <c r="D75" s="32">
        <v>0.037912</v>
      </c>
      <c r="E75" s="8">
        <v>0.0341</v>
      </c>
    </row>
    <row r="76" spans="1:5" s="2" customFormat="1" ht="12.75">
      <c r="A76" s="2" t="s">
        <v>45</v>
      </c>
      <c r="B76" s="32">
        <v>0.035525</v>
      </c>
      <c r="C76" s="32">
        <v>0.029968</v>
      </c>
      <c r="D76" s="32">
        <v>0.025928</v>
      </c>
      <c r="E76" s="8">
        <v>0.024</v>
      </c>
    </row>
    <row r="77" spans="1:5" s="2" customFormat="1" ht="12.75">
      <c r="A77" s="2" t="s">
        <v>46</v>
      </c>
      <c r="B77" s="32">
        <v>0.069783</v>
      </c>
      <c r="C77" s="32">
        <v>0.058598</v>
      </c>
      <c r="D77" s="32">
        <v>0.048545</v>
      </c>
      <c r="E77" s="8">
        <v>0.0438</v>
      </c>
    </row>
    <row r="78" spans="1:5" s="2" customFormat="1" ht="12.75">
      <c r="A78" s="2" t="s">
        <v>47</v>
      </c>
      <c r="B78" s="32">
        <v>0.1306</v>
      </c>
      <c r="C78" s="32">
        <v>0.1074</v>
      </c>
      <c r="D78" s="32">
        <v>0.086016</v>
      </c>
      <c r="E78" s="8">
        <v>0.0756</v>
      </c>
    </row>
    <row r="79" spans="1:5" s="2" customFormat="1" ht="12.75">
      <c r="A79" s="2" t="s">
        <v>3</v>
      </c>
      <c r="B79" s="32">
        <v>0.063229</v>
      </c>
      <c r="C79" s="32">
        <v>0.052212</v>
      </c>
      <c r="D79" s="32">
        <v>0.045011</v>
      </c>
      <c r="E79" s="8">
        <v>0.0406</v>
      </c>
    </row>
    <row r="81" spans="1:5" s="2" customFormat="1" ht="12.75">
      <c r="A81" s="26" t="s">
        <v>48</v>
      </c>
      <c r="B81" s="14">
        <v>0.005277777777777777</v>
      </c>
      <c r="C81" s="14">
        <v>0.004270833333333334</v>
      </c>
      <c r="D81" s="14">
        <v>0.0037268518518518514</v>
      </c>
      <c r="E81" s="33">
        <v>0.0037152777777777774</v>
      </c>
    </row>
    <row r="83" spans="1:5" s="2" customFormat="1" ht="12.75">
      <c r="A83" s="26" t="s">
        <v>49</v>
      </c>
      <c r="B83" s="14">
        <v>0.0002777777777777778</v>
      </c>
      <c r="C83" s="14">
        <v>0.00023148148148148146</v>
      </c>
      <c r="D83" s="14">
        <v>0.00019675925925925926</v>
      </c>
      <c r="E83" s="33">
        <v>0.00017361111111111112</v>
      </c>
    </row>
    <row r="85" spans="1:5" s="2" customFormat="1" ht="12.75">
      <c r="A85" s="26" t="s">
        <v>50</v>
      </c>
      <c r="B85" s="14">
        <v>0.010902777777777777</v>
      </c>
      <c r="C85" s="14">
        <v>0.009085648148148148</v>
      </c>
      <c r="D85" s="14">
        <v>0.007222222222222223</v>
      </c>
      <c r="E85" s="33">
        <v>0.006805555555555557</v>
      </c>
    </row>
    <row r="87" spans="1:5" s="2" customFormat="1" ht="12.75">
      <c r="A87" s="26" t="s">
        <v>51</v>
      </c>
      <c r="B87" s="14">
        <v>0.007094907407407407</v>
      </c>
      <c r="C87" s="14">
        <v>0.005844907407407407</v>
      </c>
      <c r="D87" s="14">
        <v>0.0050347222222222225</v>
      </c>
      <c r="E87" s="33">
        <v>0.004548611111111111</v>
      </c>
    </row>
    <row r="89" spans="1:5" s="21" customFormat="1" ht="12.75">
      <c r="A89" s="5" t="s">
        <v>52</v>
      </c>
      <c r="B89" s="20"/>
      <c r="C89" s="20"/>
      <c r="D89" s="20"/>
      <c r="E89" s="20"/>
    </row>
    <row r="90" spans="1:5" s="2" customFormat="1" ht="12.75">
      <c r="A90" s="2" t="s">
        <v>53</v>
      </c>
      <c r="B90" s="14">
        <v>0.00556712962962963</v>
      </c>
      <c r="C90" s="14">
        <v>0.00462962962962963</v>
      </c>
      <c r="D90" s="14">
        <v>0.003923611111111111</v>
      </c>
      <c r="E90" s="33">
        <v>0.003483796296296296</v>
      </c>
    </row>
    <row r="91" spans="1:5" s="2" customFormat="1" ht="12.75">
      <c r="A91" s="2" t="s">
        <v>54</v>
      </c>
      <c r="B91" s="14">
        <v>0.005601851851851852</v>
      </c>
      <c r="C91" s="14">
        <v>0.004895833333333333</v>
      </c>
      <c r="D91" s="14">
        <v>0.004201388888888889</v>
      </c>
      <c r="E91" s="33">
        <v>0.003958333333333334</v>
      </c>
    </row>
    <row r="92" spans="1:5" s="2" customFormat="1" ht="12.75">
      <c r="A92" s="2" t="s">
        <v>55</v>
      </c>
      <c r="B92" s="14">
        <v>0.004398148148148148</v>
      </c>
      <c r="C92" s="14">
        <v>0.0036805555555555554</v>
      </c>
      <c r="D92" s="14">
        <v>0.0029861111111111113</v>
      </c>
      <c r="E92" s="33">
        <v>0.002789351851851852</v>
      </c>
    </row>
    <row r="93" spans="1:5" s="2" customFormat="1" ht="12.75">
      <c r="A93" s="2" t="s">
        <v>56</v>
      </c>
      <c r="B93" s="14">
        <v>0.005381944444444445</v>
      </c>
      <c r="C93" s="14">
        <v>0.0046875</v>
      </c>
      <c r="D93" s="14">
        <v>0.004108796296296297</v>
      </c>
      <c r="E93" s="33">
        <v>0.003761574074074074</v>
      </c>
    </row>
    <row r="94" spans="1:5" s="2" customFormat="1" ht="12.75">
      <c r="A94" s="2" t="s">
        <v>57</v>
      </c>
      <c r="B94" s="14">
        <v>0.00474537037037037</v>
      </c>
      <c r="C94" s="14">
        <v>0.003969907407407407</v>
      </c>
      <c r="D94" s="14">
        <v>0.00337962962962963</v>
      </c>
      <c r="E94" s="33">
        <v>0.003009259259259259</v>
      </c>
    </row>
    <row r="95" spans="1:5" s="2" customFormat="1" ht="12.75">
      <c r="A95" s="2" t="s">
        <v>58</v>
      </c>
      <c r="B95" s="14">
        <v>0.005636574074074074</v>
      </c>
      <c r="C95" s="14">
        <v>0.004849537037037037</v>
      </c>
      <c r="D95" s="14">
        <v>0.004212962962962963</v>
      </c>
      <c r="E95" s="33">
        <v>0.0038657407407407408</v>
      </c>
    </row>
    <row r="96" spans="1:5" s="2" customFormat="1" ht="12.75">
      <c r="A96" s="2" t="s">
        <v>59</v>
      </c>
      <c r="B96" s="14">
        <v>0.00462962962962963</v>
      </c>
      <c r="C96" s="14">
        <v>0.003935185185185186</v>
      </c>
      <c r="D96" s="14">
        <v>0.00318287037037037</v>
      </c>
      <c r="E96" s="33">
        <v>0.0030671296296296297</v>
      </c>
    </row>
    <row r="97" spans="1:5" s="2" customFormat="1" ht="12.75">
      <c r="A97" s="2" t="s">
        <v>60</v>
      </c>
      <c r="B97" s="14">
        <v>0.02287037037037037</v>
      </c>
      <c r="C97" s="14">
        <v>0.019016203703703705</v>
      </c>
      <c r="D97" s="14">
        <v>0.0153125</v>
      </c>
      <c r="E97" s="33">
        <v>0.014374999999999999</v>
      </c>
    </row>
    <row r="98" spans="1:5" s="2" customFormat="1" ht="12.75">
      <c r="A98" s="2" t="s">
        <v>3</v>
      </c>
      <c r="B98" s="14">
        <v>0.0061574074074074074</v>
      </c>
      <c r="C98" s="14">
        <v>0.005231481481481482</v>
      </c>
      <c r="D98" s="34">
        <v>0.004398148148148148</v>
      </c>
      <c r="E98" s="33">
        <v>0.004050925925925926</v>
      </c>
    </row>
    <row r="100" spans="1:5" s="2" customFormat="1" ht="12.75">
      <c r="A100" s="26" t="s">
        <v>61</v>
      </c>
      <c r="B100" s="14">
        <v>0.0037962962962962963</v>
      </c>
      <c r="C100" s="14">
        <v>0.003159722222222222</v>
      </c>
      <c r="D100" s="14">
        <v>0.002534722222222222</v>
      </c>
      <c r="E100" s="33">
        <v>0.0022916666666666667</v>
      </c>
    </row>
    <row r="102" spans="1:5" s="2" customFormat="1" ht="12.75">
      <c r="A102" s="26" t="s">
        <v>62</v>
      </c>
      <c r="B102" s="14">
        <v>0.004143518518518519</v>
      </c>
      <c r="C102" s="14">
        <v>0.0034953703703703705</v>
      </c>
      <c r="D102" s="14">
        <v>0.0030324074074074073</v>
      </c>
      <c r="E102" s="33">
        <v>0.0026967592592592594</v>
      </c>
    </row>
    <row r="104" spans="1:5" s="2" customFormat="1" ht="12.75">
      <c r="A104" s="26" t="s">
        <v>63</v>
      </c>
      <c r="B104" s="14">
        <v>0.0059490740740740745</v>
      </c>
      <c r="C104" s="14">
        <v>0.004965277777777778</v>
      </c>
      <c r="D104" s="14">
        <v>0.00417824074074074</v>
      </c>
      <c r="E104" s="33">
        <v>0.0037731481481481483</v>
      </c>
    </row>
    <row r="106" spans="1:5" s="2" customFormat="1" ht="12.75">
      <c r="A106" s="26" t="s">
        <v>64</v>
      </c>
      <c r="B106" s="14">
        <v>0.006863425925925926</v>
      </c>
      <c r="C106" s="14">
        <v>0.005694444444444444</v>
      </c>
      <c r="D106" s="14">
        <v>0.004884259259259259</v>
      </c>
      <c r="E106" s="33">
        <v>0.0042824074074074075</v>
      </c>
    </row>
    <row r="108" spans="1:5" s="2" customFormat="1" ht="12.75">
      <c r="A108" s="26" t="s">
        <v>65</v>
      </c>
      <c r="B108" s="14">
        <v>0.002546296296296296</v>
      </c>
      <c r="C108" s="14">
        <v>0.0021412037037037038</v>
      </c>
      <c r="D108" s="14">
        <v>0.0018402777777777777</v>
      </c>
      <c r="E108" s="33">
        <v>0.0016435185185185183</v>
      </c>
    </row>
    <row r="110" spans="1:5" s="21" customFormat="1" ht="12.75">
      <c r="A110" s="5" t="s">
        <v>66</v>
      </c>
      <c r="B110" s="20"/>
      <c r="C110" s="20"/>
      <c r="D110" s="20"/>
      <c r="E110" s="20"/>
    </row>
    <row r="111" spans="1:5" s="2" customFormat="1" ht="12.75">
      <c r="A111" s="2" t="s">
        <v>67</v>
      </c>
      <c r="B111" s="25">
        <v>0.32</v>
      </c>
      <c r="C111" s="25">
        <v>0.15</v>
      </c>
      <c r="D111" s="25">
        <v>0.12</v>
      </c>
      <c r="E111" s="25">
        <v>0.11</v>
      </c>
    </row>
    <row r="112" spans="1:5" s="2" customFormat="1" ht="12.75">
      <c r="A112" s="2" t="s">
        <v>68</v>
      </c>
      <c r="B112" s="25">
        <v>0.02</v>
      </c>
      <c r="C112" s="25">
        <v>0.02</v>
      </c>
      <c r="D112" s="25">
        <v>0.01</v>
      </c>
      <c r="E112" s="25">
        <v>0.01</v>
      </c>
    </row>
    <row r="113" spans="1:5" s="2" customFormat="1" ht="12.75">
      <c r="A113" s="2" t="s">
        <v>69</v>
      </c>
      <c r="B113" s="8">
        <v>0</v>
      </c>
      <c r="C113" s="8">
        <v>0</v>
      </c>
      <c r="D113" s="8">
        <v>0</v>
      </c>
      <c r="E113" s="8">
        <v>0</v>
      </c>
    </row>
    <row r="114" spans="1:5" s="2" customFormat="1" ht="12.75">
      <c r="A114" s="2" t="s">
        <v>70</v>
      </c>
      <c r="B114" s="8">
        <v>0</v>
      </c>
      <c r="C114" s="8">
        <v>0</v>
      </c>
      <c r="D114" s="8">
        <v>0</v>
      </c>
      <c r="E114" s="8">
        <v>0</v>
      </c>
    </row>
    <row r="116" spans="1:5" s="1" customFormat="1" ht="12.75">
      <c r="A116" s="11" t="s">
        <v>71</v>
      </c>
      <c r="B116" s="7">
        <v>48</v>
      </c>
      <c r="C116" s="7">
        <v>55</v>
      </c>
      <c r="D116" s="7">
        <v>59</v>
      </c>
      <c r="E116" s="7">
        <v>60</v>
      </c>
    </row>
    <row r="118" spans="1:5" s="21" customFormat="1" ht="12.75">
      <c r="A118" s="5" t="s">
        <v>72</v>
      </c>
      <c r="B118" s="20"/>
      <c r="C118" s="20"/>
      <c r="D118" s="20"/>
      <c r="E118" s="20"/>
    </row>
    <row r="119" spans="1:5" s="1" customFormat="1" ht="12.75">
      <c r="A119" s="1" t="s">
        <v>73</v>
      </c>
      <c r="B119" s="7">
        <v>224.65</v>
      </c>
      <c r="C119" s="7">
        <v>226.47</v>
      </c>
      <c r="D119" s="7">
        <v>226.19</v>
      </c>
      <c r="E119" s="7">
        <v>224.37</v>
      </c>
    </row>
    <row r="120" spans="1:5" s="1" customFormat="1" ht="12.75">
      <c r="A120" s="1" t="s">
        <v>74</v>
      </c>
      <c r="B120" s="7">
        <v>159.15</v>
      </c>
      <c r="C120" s="7">
        <v>154.45</v>
      </c>
      <c r="D120" s="7">
        <v>154.28</v>
      </c>
      <c r="E120" s="7">
        <v>159.36</v>
      </c>
    </row>
    <row r="121" spans="1:5" s="1" customFormat="1" ht="12.75">
      <c r="A121" s="1" t="s">
        <v>75</v>
      </c>
      <c r="B121" s="7">
        <v>276.03</v>
      </c>
      <c r="C121" s="7">
        <v>292.34</v>
      </c>
      <c r="D121" s="7">
        <v>296.72</v>
      </c>
      <c r="E121" s="7">
        <v>301.06</v>
      </c>
    </row>
    <row r="122" spans="1:5" s="1" customFormat="1" ht="12.75">
      <c r="A122" s="1" t="s">
        <v>76</v>
      </c>
      <c r="B122" s="7">
        <v>145.34</v>
      </c>
      <c r="C122" s="7">
        <v>150.04</v>
      </c>
      <c r="D122" s="7">
        <v>149.86</v>
      </c>
      <c r="E122" s="7">
        <v>154.5</v>
      </c>
    </row>
    <row r="124" spans="1:5" s="1" customFormat="1" ht="12.75">
      <c r="A124" s="11" t="s">
        <v>77</v>
      </c>
      <c r="B124" s="7">
        <v>49</v>
      </c>
      <c r="C124" s="7">
        <v>57</v>
      </c>
      <c r="D124" s="7">
        <v>62</v>
      </c>
      <c r="E124" s="7">
        <v>65</v>
      </c>
    </row>
    <row r="126" spans="1:5" s="1" customFormat="1" ht="12.75">
      <c r="A126" s="11" t="s">
        <v>78</v>
      </c>
      <c r="B126" s="7">
        <v>58</v>
      </c>
      <c r="C126" s="7">
        <v>63</v>
      </c>
      <c r="D126" s="7">
        <v>65</v>
      </c>
      <c r="E126" s="7">
        <v>66</v>
      </c>
    </row>
    <row r="128" spans="1:5" s="21" customFormat="1" ht="12.75">
      <c r="A128" s="5" t="s">
        <v>79</v>
      </c>
      <c r="B128" s="20"/>
      <c r="C128" s="20"/>
      <c r="D128" s="20"/>
      <c r="E128" s="20"/>
    </row>
    <row r="129" spans="1:5" s="1" customFormat="1" ht="12.75">
      <c r="A129" s="1" t="s">
        <v>80</v>
      </c>
      <c r="B129" s="7">
        <v>41</v>
      </c>
      <c r="C129" s="7">
        <v>41</v>
      </c>
      <c r="D129" s="7">
        <v>41</v>
      </c>
      <c r="E129" s="7">
        <v>41</v>
      </c>
    </row>
    <row r="130" spans="1:5" s="1" customFormat="1" ht="12.75">
      <c r="A130" s="1" t="s">
        <v>81</v>
      </c>
      <c r="B130" s="7">
        <v>46</v>
      </c>
      <c r="C130" s="7">
        <v>46</v>
      </c>
      <c r="D130" s="7">
        <v>46</v>
      </c>
      <c r="E130" s="7">
        <v>46</v>
      </c>
    </row>
    <row r="131" spans="1:5" s="1" customFormat="1" ht="12.75">
      <c r="A131" s="1" t="s">
        <v>82</v>
      </c>
      <c r="B131" s="7">
        <v>43</v>
      </c>
      <c r="C131" s="7">
        <v>43</v>
      </c>
      <c r="D131" s="7">
        <v>43</v>
      </c>
      <c r="E131" s="7">
        <v>43</v>
      </c>
    </row>
    <row r="133" spans="1:5" s="1" customFormat="1" ht="12.75">
      <c r="A133" s="11" t="s">
        <v>83</v>
      </c>
      <c r="B133" s="7">
        <v>129</v>
      </c>
      <c r="C133" s="7">
        <v>142</v>
      </c>
      <c r="D133" s="7">
        <v>155</v>
      </c>
      <c r="E133" s="7">
        <v>165</v>
      </c>
    </row>
    <row r="135" spans="1:5" s="1" customFormat="1" ht="12.75">
      <c r="A135" s="11" t="s">
        <v>84</v>
      </c>
      <c r="B135" s="7">
        <v>46</v>
      </c>
      <c r="C135" s="7">
        <v>48</v>
      </c>
      <c r="D135" s="7">
        <v>54</v>
      </c>
      <c r="E135" s="7">
        <v>56</v>
      </c>
    </row>
    <row r="137" spans="1:5" s="1" customFormat="1" ht="12.75">
      <c r="A137" s="11" t="s">
        <v>85</v>
      </c>
      <c r="B137" s="7">
        <v>45</v>
      </c>
      <c r="C137" s="7">
        <v>48</v>
      </c>
      <c r="D137" s="7">
        <v>50</v>
      </c>
      <c r="E137" s="7">
        <v>50</v>
      </c>
    </row>
    <row r="139" spans="1:5" s="1" customFormat="1" ht="12.75">
      <c r="A139" s="11" t="s">
        <v>86</v>
      </c>
      <c r="B139" s="7">
        <v>101</v>
      </c>
      <c r="C139" s="7">
        <v>116</v>
      </c>
      <c r="D139" s="7">
        <v>142</v>
      </c>
      <c r="E139" s="7">
        <v>150</v>
      </c>
    </row>
    <row r="141" spans="1:5" s="1" customFormat="1" ht="12.75">
      <c r="A141" s="11" t="s">
        <v>108</v>
      </c>
      <c r="B141" s="7">
        <v>464</v>
      </c>
      <c r="C141" s="7">
        <v>473</v>
      </c>
      <c r="D141" s="7">
        <v>581</v>
      </c>
      <c r="E141" s="7">
        <v>610</v>
      </c>
    </row>
    <row r="143" spans="1:5" s="1" customFormat="1" ht="12.75">
      <c r="A143" s="11" t="s">
        <v>109</v>
      </c>
      <c r="B143" s="7">
        <v>102</v>
      </c>
      <c r="C143" s="7">
        <v>123</v>
      </c>
      <c r="D143" s="7">
        <v>154</v>
      </c>
      <c r="E143" s="7">
        <v>168</v>
      </c>
    </row>
    <row r="145" spans="1:5" s="1" customFormat="1" ht="12.75">
      <c r="A145" s="11" t="s">
        <v>110</v>
      </c>
      <c r="B145" s="7">
        <v>156</v>
      </c>
      <c r="C145" s="7">
        <v>186</v>
      </c>
      <c r="D145" s="7">
        <v>232</v>
      </c>
      <c r="E145" s="7">
        <v>243</v>
      </c>
    </row>
    <row r="147" spans="1:5" s="1" customFormat="1" ht="12.75">
      <c r="A147" s="11" t="s">
        <v>111</v>
      </c>
      <c r="B147" s="7">
        <v>205</v>
      </c>
      <c r="C147" s="7">
        <v>257</v>
      </c>
      <c r="D147" s="7">
        <v>309</v>
      </c>
      <c r="E147" s="7">
        <v>346</v>
      </c>
    </row>
    <row r="149" spans="1:5" s="1" customFormat="1" ht="12.75">
      <c r="A149" s="11" t="s">
        <v>112</v>
      </c>
      <c r="B149" s="7">
        <v>257</v>
      </c>
      <c r="C149" s="7">
        <v>320</v>
      </c>
      <c r="D149" s="7">
        <v>403</v>
      </c>
      <c r="E149" s="7">
        <v>424</v>
      </c>
    </row>
    <row r="151" spans="1:5" s="1" customFormat="1" ht="12.75">
      <c r="A151" s="11" t="s">
        <v>113</v>
      </c>
      <c r="B151" s="7">
        <v>131</v>
      </c>
      <c r="C151" s="7">
        <v>156</v>
      </c>
      <c r="D151" s="7">
        <v>193</v>
      </c>
      <c r="E151" s="7">
        <v>208</v>
      </c>
    </row>
    <row r="153" spans="1:5" s="1" customFormat="1" ht="12.75">
      <c r="A153" s="1" t="s">
        <v>87</v>
      </c>
      <c r="B153" s="7"/>
      <c r="C153" s="7"/>
      <c r="D153" s="7"/>
      <c r="E153" s="7"/>
    </row>
    <row r="154" spans="1:5" s="2" customFormat="1" ht="12.75">
      <c r="A154" s="2" t="s">
        <v>88</v>
      </c>
      <c r="B154" s="8"/>
      <c r="C154" s="8"/>
      <c r="D154" s="8"/>
      <c r="E154" s="8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34.75390625" style="18" bestFit="1" customWidth="1"/>
    <col min="2" max="5" width="9.375" style="19" bestFit="1" customWidth="1"/>
    <col min="6" max="16384" width="9.125" style="18" customWidth="1"/>
  </cols>
  <sheetData>
    <row r="1" spans="2:5" s="3" customFormat="1" ht="12.75">
      <c r="B1" s="4" t="str">
        <f>'Test Results (RAW)'!B1</f>
        <v>1.86 GHz</v>
      </c>
      <c r="C1" s="4" t="str">
        <f>'Test Results (RAW)'!C1</f>
        <v>2.26 GHz</v>
      </c>
      <c r="D1" s="4" t="str">
        <f>'Test Results (RAW)'!D1</f>
        <v>2.66 GHz</v>
      </c>
      <c r="E1" s="4" t="str">
        <f>'Test Results (RAW)'!E1</f>
        <v>3.06 GHz</v>
      </c>
    </row>
    <row r="2" spans="1:5" s="5" customFormat="1" ht="12.75">
      <c r="A2" s="5" t="s">
        <v>89</v>
      </c>
      <c r="B2" s="6"/>
      <c r="C2" s="6"/>
      <c r="D2" s="6"/>
      <c r="E2" s="6"/>
    </row>
    <row r="3" spans="1:5" s="1" customFormat="1" ht="12.75">
      <c r="A3" s="1" t="s">
        <v>0</v>
      </c>
      <c r="B3" s="7">
        <f>'Test Results (RAW)'!B3</f>
        <v>10.57</v>
      </c>
      <c r="C3" s="7">
        <f>'Test Results (RAW)'!C3</f>
        <v>12.64</v>
      </c>
      <c r="D3" s="7">
        <f>'Test Results (RAW)'!D3</f>
        <v>15.43</v>
      </c>
      <c r="E3" s="7">
        <f>'Test Results (RAW)'!E3</f>
        <v>16.43</v>
      </c>
    </row>
    <row r="4" spans="1:5" s="2" customFormat="1" ht="12.75">
      <c r="A4" s="2" t="s">
        <v>4</v>
      </c>
      <c r="B4" s="8">
        <f>'Test Results (RAW)'!B8</f>
        <v>23.02</v>
      </c>
      <c r="C4" s="8">
        <f>'Test Results (RAW)'!C8</f>
        <v>18.64</v>
      </c>
      <c r="D4" s="8">
        <f>'Test Results (RAW)'!D8</f>
        <v>15.28</v>
      </c>
      <c r="E4" s="8">
        <f>'Test Results (RAW)'!E8</f>
        <v>12.87</v>
      </c>
    </row>
    <row r="5" spans="1:5" s="1" customFormat="1" ht="12.75">
      <c r="A5" s="1" t="s">
        <v>7</v>
      </c>
      <c r="B5" s="7">
        <f>'Test Results (RAW)'!B14</f>
        <v>2.55</v>
      </c>
      <c r="C5" s="7">
        <f>'Test Results (RAW)'!C14</f>
        <v>3.12</v>
      </c>
      <c r="D5" s="7">
        <f>'Test Results (RAW)'!D14</f>
        <v>3.84</v>
      </c>
      <c r="E5" s="7">
        <f>'Test Results (RAW)'!E14</f>
        <v>4.22</v>
      </c>
    </row>
    <row r="6" spans="1:5" s="2" customFormat="1" ht="12.75">
      <c r="A6" s="2" t="s">
        <v>12</v>
      </c>
      <c r="B6" s="8">
        <f>'Test Results (RAW)'!B35</f>
        <v>70.64</v>
      </c>
      <c r="C6" s="8">
        <f>'Test Results (RAW)'!C35</f>
        <v>64.5</v>
      </c>
      <c r="D6" s="8">
        <f>'Test Results (RAW)'!D35</f>
        <v>60.72</v>
      </c>
      <c r="E6" s="8">
        <f>'Test Results (RAW)'!E35</f>
        <v>57.8</v>
      </c>
    </row>
    <row r="7" spans="1:5" s="2" customFormat="1" ht="12.75">
      <c r="A7" s="2" t="s">
        <v>11</v>
      </c>
      <c r="B7" s="8">
        <f>'Test Results (RAW)'!B42</f>
        <v>1457</v>
      </c>
      <c r="C7" s="8">
        <f>'Test Results (RAW)'!C42</f>
        <v>1235</v>
      </c>
      <c r="D7" s="8">
        <f>'Test Results (RAW)'!D42</f>
        <v>1093</v>
      </c>
      <c r="E7" s="8">
        <f>'Test Results (RAW)'!E42</f>
        <v>1023</v>
      </c>
    </row>
    <row r="8" spans="1:5" s="1" customFormat="1" ht="12.75">
      <c r="A8" s="1" t="s">
        <v>24</v>
      </c>
      <c r="B8" s="7">
        <f>'Test Results (RAW)'!B47</f>
        <v>2.35</v>
      </c>
      <c r="C8" s="7">
        <f>'Test Results (RAW)'!C47</f>
        <v>2.72</v>
      </c>
      <c r="D8" s="7">
        <f>'Test Results (RAW)'!D47</f>
        <v>2.73</v>
      </c>
      <c r="E8" s="7">
        <f>'Test Results (RAW)'!E47</f>
        <v>3.23</v>
      </c>
    </row>
    <row r="9" spans="1:5" s="11" customFormat="1" ht="12.75">
      <c r="A9" s="1" t="s">
        <v>90</v>
      </c>
      <c r="B9" s="13">
        <f>ROUND(GEOMEAN(B3,1/B4,B5,1/B6,1/B7,B8)*543.210026439403,0)</f>
        <v>94</v>
      </c>
      <c r="C9" s="13">
        <f>ROUND(GEOMEAN(C3,1/C4,C5,1/C6,1/C7,C8)*543.210026439403,0)</f>
        <v>111</v>
      </c>
      <c r="D9" s="13">
        <f>ROUND(GEOMEAN(D3,1/D4,D5,1/D6,1/D7,D8)*543.210026439403,0)</f>
        <v>127</v>
      </c>
      <c r="E9" s="13">
        <f>ROUND(GEOMEAN(E3,1/E4,E5,1/E6,1/E7,E8)*543.210026439403,0)</f>
        <v>140</v>
      </c>
    </row>
    <row r="11" spans="1:5" s="5" customFormat="1" ht="12.75">
      <c r="A11" s="5" t="s">
        <v>91</v>
      </c>
      <c r="B11" s="6"/>
      <c r="C11" s="6"/>
      <c r="D11" s="6"/>
      <c r="E11" s="6"/>
    </row>
    <row r="12" spans="1:5" s="1" customFormat="1" ht="12.75">
      <c r="A12" s="1" t="s">
        <v>0</v>
      </c>
      <c r="B12" s="7">
        <f>'Test Results (RAW)'!B4</f>
        <v>11.15</v>
      </c>
      <c r="C12" s="7">
        <f>'Test Results (RAW)'!C4</f>
        <v>13.41</v>
      </c>
      <c r="D12" s="7">
        <f>'Test Results (RAW)'!D4</f>
        <v>15.9</v>
      </c>
      <c r="E12" s="7">
        <f>'Test Results (RAW)'!E4</f>
        <v>17.6</v>
      </c>
    </row>
    <row r="13" spans="1:5" s="2" customFormat="1" ht="12.75">
      <c r="A13" s="2" t="s">
        <v>4</v>
      </c>
      <c r="B13" s="8">
        <f>'Test Results (RAW)'!B10</f>
        <v>120.9</v>
      </c>
      <c r="C13" s="8">
        <f>'Test Results (RAW)'!C10</f>
        <v>99.06</v>
      </c>
      <c r="D13" s="8">
        <f>'Test Results (RAW)'!D10</f>
        <v>84.66</v>
      </c>
      <c r="E13" s="8">
        <f>'Test Results (RAW)'!E10</f>
        <v>74.41</v>
      </c>
    </row>
    <row r="14" spans="1:5" s="2" customFormat="1" ht="12.75">
      <c r="A14" s="2" t="s">
        <v>7</v>
      </c>
      <c r="B14" s="15">
        <f>'Test Results (RAW)'!B18</f>
        <v>0.002488425925925926</v>
      </c>
      <c r="C14" s="15">
        <f>'Test Results (RAW)'!C18</f>
        <v>0.0020486111111111113</v>
      </c>
      <c r="D14" s="15">
        <f>'Test Results (RAW)'!D18</f>
        <v>0.0017476851851851852</v>
      </c>
      <c r="E14" s="15">
        <f>'Test Results (RAW)'!E18</f>
        <v>0.0015393518518518519</v>
      </c>
    </row>
    <row r="15" spans="1:5" s="11" customFormat="1" ht="12.75">
      <c r="A15" s="1" t="s">
        <v>90</v>
      </c>
      <c r="B15" s="10">
        <f>ROUND(GEOMEAN(B12,1/B13,1/B14)*32.3425191713061,0)</f>
        <v>108</v>
      </c>
      <c r="C15" s="10">
        <f>ROUND(GEOMEAN(C12,1/C13,1/C14)*32.3425191713061,0)</f>
        <v>131</v>
      </c>
      <c r="D15" s="10">
        <f>ROUND(GEOMEAN(D12,1/D13,1/D14)*32.3425191713061,0)</f>
        <v>154</v>
      </c>
      <c r="E15" s="10">
        <f>ROUND(GEOMEAN(E12,1/E13,1/E14)*32.3425191713061,0)</f>
        <v>173</v>
      </c>
    </row>
    <row r="17" spans="1:5" s="5" customFormat="1" ht="12.75">
      <c r="A17" s="5" t="s">
        <v>92</v>
      </c>
      <c r="B17" s="6"/>
      <c r="C17" s="6"/>
      <c r="D17" s="6"/>
      <c r="E17" s="6"/>
    </row>
    <row r="18" spans="1:5" s="1" customFormat="1" ht="12.75">
      <c r="A18" s="1" t="s">
        <v>7</v>
      </c>
      <c r="B18" s="7">
        <f>'Test Results (RAW)'!B16</f>
        <v>5.77</v>
      </c>
      <c r="C18" s="7">
        <f>'Test Results (RAW)'!C16</f>
        <v>6.97</v>
      </c>
      <c r="D18" s="7">
        <f>'Test Results (RAW)'!D16</f>
        <v>8.33</v>
      </c>
      <c r="E18" s="7">
        <f>'Test Results (RAW)'!E16</f>
        <v>9.82</v>
      </c>
    </row>
    <row r="19" spans="1:5" s="2" customFormat="1" ht="12.75">
      <c r="A19" s="2" t="s">
        <v>12</v>
      </c>
      <c r="B19" s="8">
        <f>'Test Results (RAW)'!B36</f>
        <v>60.48</v>
      </c>
      <c r="C19" s="8">
        <f>'Test Results (RAW)'!C36</f>
        <v>51.06</v>
      </c>
      <c r="D19" s="8">
        <f>'Test Results (RAW)'!D36</f>
        <v>41.31</v>
      </c>
      <c r="E19" s="8">
        <f>'Test Results (RAW)'!E36</f>
        <v>40.96</v>
      </c>
    </row>
    <row r="20" spans="1:5" s="2" customFormat="1" ht="12.75">
      <c r="A20" s="2" t="s">
        <v>11</v>
      </c>
      <c r="B20" s="8">
        <f>'Test Results (RAW)'!B41</f>
        <v>2658</v>
      </c>
      <c r="C20" s="8">
        <f>'Test Results (RAW)'!C41</f>
        <v>2186</v>
      </c>
      <c r="D20" s="8">
        <f>'Test Results (RAW)'!D41</f>
        <v>1725</v>
      </c>
      <c r="E20" s="8">
        <f>'Test Results (RAW)'!E41</f>
        <v>1539</v>
      </c>
    </row>
    <row r="21" spans="1:5" s="1" customFormat="1" ht="12.75">
      <c r="A21" s="1" t="s">
        <v>24</v>
      </c>
      <c r="B21" s="7">
        <f>'Test Results (RAW)'!B46</f>
        <v>3.57</v>
      </c>
      <c r="C21" s="7">
        <f>'Test Results (RAW)'!C46</f>
        <v>4.19</v>
      </c>
      <c r="D21" s="7">
        <f>'Test Results (RAW)'!D46</f>
        <v>4.96</v>
      </c>
      <c r="E21" s="7">
        <f>'Test Results (RAW)'!E46</f>
        <v>5.57</v>
      </c>
    </row>
    <row r="22" spans="1:5" s="1" customFormat="1" ht="12.75">
      <c r="A22" s="1" t="s">
        <v>39</v>
      </c>
      <c r="B22" s="7">
        <f>'Test Results (RAW)'!B67</f>
        <v>0.1296</v>
      </c>
      <c r="C22" s="7">
        <f>'Test Results (RAW)'!C67</f>
        <v>0.1569</v>
      </c>
      <c r="D22" s="7">
        <f>'Test Results (RAW)'!D67</f>
        <v>0.1925</v>
      </c>
      <c r="E22" s="7">
        <f>'Test Results (RAW)'!E67</f>
        <v>0.2197</v>
      </c>
    </row>
    <row r="23" spans="1:5" s="1" customFormat="1" ht="12.75">
      <c r="A23" s="1" t="s">
        <v>40</v>
      </c>
      <c r="B23" s="7">
        <f>'Test Results (RAW)'!B72</f>
        <v>1.8134</v>
      </c>
      <c r="C23" s="7">
        <f>'Test Results (RAW)'!C72</f>
        <v>2.225</v>
      </c>
      <c r="D23" s="7">
        <f>'Test Results (RAW)'!D72</f>
        <v>2.7142</v>
      </c>
      <c r="E23" s="7">
        <f>'Test Results (RAW)'!E72</f>
        <v>3.0364</v>
      </c>
    </row>
    <row r="24" spans="1:5" s="2" customFormat="1" ht="12.75">
      <c r="A24" s="2" t="s">
        <v>43</v>
      </c>
      <c r="B24" s="8">
        <f>'Test Results (RAW)'!B79</f>
        <v>0.063229</v>
      </c>
      <c r="C24" s="8">
        <f>'Test Results (RAW)'!C79</f>
        <v>0.052212</v>
      </c>
      <c r="D24" s="8">
        <f>'Test Results (RAW)'!D79</f>
        <v>0.045011</v>
      </c>
      <c r="E24" s="8">
        <f>'Test Results (RAW)'!E79</f>
        <v>0.0406</v>
      </c>
    </row>
    <row r="25" spans="1:5" s="11" customFormat="1" ht="12.75">
      <c r="A25" s="1" t="s">
        <v>90</v>
      </c>
      <c r="B25" s="10">
        <f>ROUND(GEOMEAN(B18,1/B19,1/B20,B21,B22,B23,1/B24)*252.16745643093,0)</f>
        <v>85</v>
      </c>
      <c r="C25" s="10">
        <f>ROUND(GEOMEAN(C18,1/C19,1/C20,C21,C22,C23,1/C24)*252.16745643093,0)</f>
        <v>102</v>
      </c>
      <c r="D25" s="10">
        <f>ROUND(GEOMEAN(D18,1/D19,1/D20,D21,D22,D23,1/D24)*252.16745643093,0)</f>
        <v>123</v>
      </c>
      <c r="E25" s="10">
        <f>ROUND(GEOMEAN(E18,1/E19,1/E20,E21,E22,E23,1/E24)*252.16745643093,0)</f>
        <v>137</v>
      </c>
    </row>
    <row r="27" spans="1:5" s="5" customFormat="1" ht="12.75">
      <c r="A27" s="5" t="s">
        <v>93</v>
      </c>
      <c r="B27" s="6"/>
      <c r="C27" s="6"/>
      <c r="D27" s="6"/>
      <c r="E27" s="6"/>
    </row>
    <row r="28" spans="1:5" s="2" customFormat="1" ht="12.75">
      <c r="A28" s="2" t="s">
        <v>48</v>
      </c>
      <c r="B28" s="14">
        <f>'Test Results (RAW)'!B81</f>
        <v>0.005277777777777777</v>
      </c>
      <c r="C28" s="14">
        <f>'Test Results (RAW)'!C81</f>
        <v>0.004270833333333334</v>
      </c>
      <c r="D28" s="14">
        <f>'Test Results (RAW)'!D81</f>
        <v>0.0037268518518518514</v>
      </c>
      <c r="E28" s="14">
        <f>'Test Results (RAW)'!E81</f>
        <v>0.0037152777777777774</v>
      </c>
    </row>
    <row r="29" spans="1:5" s="2" customFormat="1" ht="12.75">
      <c r="A29" s="2" t="s">
        <v>49</v>
      </c>
      <c r="B29" s="14">
        <f>'Test Results (RAW)'!B83</f>
        <v>0.0002777777777777778</v>
      </c>
      <c r="C29" s="14">
        <f>'Test Results (RAW)'!C83</f>
        <v>0.00023148148148148146</v>
      </c>
      <c r="D29" s="14">
        <f>'Test Results (RAW)'!D83</f>
        <v>0.00019675925925925926</v>
      </c>
      <c r="E29" s="14">
        <f>'Test Results (RAW)'!E83</f>
        <v>0.00017361111111111112</v>
      </c>
    </row>
    <row r="30" spans="1:5" s="2" customFormat="1" ht="12.75">
      <c r="A30" s="2" t="s">
        <v>50</v>
      </c>
      <c r="B30" s="14">
        <f>'Test Results (RAW)'!B85</f>
        <v>0.010902777777777777</v>
      </c>
      <c r="C30" s="14">
        <f>'Test Results (RAW)'!C85</f>
        <v>0.009085648148148148</v>
      </c>
      <c r="D30" s="14">
        <f>'Test Results (RAW)'!D85</f>
        <v>0.007222222222222223</v>
      </c>
      <c r="E30" s="14">
        <f>'Test Results (RAW)'!E85</f>
        <v>0.006805555555555557</v>
      </c>
    </row>
    <row r="31" spans="1:5" s="2" customFormat="1" ht="12.75">
      <c r="A31" s="2" t="s">
        <v>51</v>
      </c>
      <c r="B31" s="14">
        <f>'Test Results (RAW)'!B87</f>
        <v>0.007094907407407407</v>
      </c>
      <c r="C31" s="14">
        <f>'Test Results (RAW)'!C87</f>
        <v>0.005844907407407407</v>
      </c>
      <c r="D31" s="14">
        <f>'Test Results (RAW)'!D87</f>
        <v>0.0050347222222222225</v>
      </c>
      <c r="E31" s="14">
        <f>'Test Results (RAW)'!E87</f>
        <v>0.004548611111111111</v>
      </c>
    </row>
    <row r="32" spans="1:5" s="2" customFormat="1" ht="12.75">
      <c r="A32" s="2" t="s">
        <v>52</v>
      </c>
      <c r="B32" s="15">
        <f>'Test Results (RAW)'!B98</f>
        <v>0.0061574074074074074</v>
      </c>
      <c r="C32" s="15">
        <f>'Test Results (RAW)'!C98</f>
        <v>0.005231481481481482</v>
      </c>
      <c r="D32" s="15">
        <f>'Test Results (RAW)'!D98</f>
        <v>0.004398148148148148</v>
      </c>
      <c r="E32" s="15">
        <f>'Test Results (RAW)'!E98</f>
        <v>0.004050925925925926</v>
      </c>
    </row>
    <row r="33" spans="1:5" s="11" customFormat="1" ht="12.75">
      <c r="A33" s="1" t="s">
        <v>90</v>
      </c>
      <c r="B33" s="13">
        <f>ROUND(GEOMEAN(1/B28,1/B29,1/B30,1/B31,1/B32)*0.333418181050854,0)</f>
        <v>90</v>
      </c>
      <c r="C33" s="13">
        <f>ROUND(GEOMEAN(1/C28,1/C29,1/C30,1/C31,1/C32)*0.333418181050854,0)</f>
        <v>108</v>
      </c>
      <c r="D33" s="13">
        <f>ROUND(GEOMEAN(1/D28,1/D29,1/D30,1/D31,1/D32)*0.333418181050854,0)</f>
        <v>129</v>
      </c>
      <c r="E33" s="13">
        <f>ROUND(GEOMEAN(1/E28,1/E29,1/E30,1/E31,1/E32)*0.333418181050854,0)</f>
        <v>138</v>
      </c>
    </row>
    <row r="35" spans="1:5" s="5" customFormat="1" ht="12.75">
      <c r="A35" s="5" t="s">
        <v>94</v>
      </c>
      <c r="B35" s="6"/>
      <c r="C35" s="6"/>
      <c r="D35" s="6"/>
      <c r="E35" s="6"/>
    </row>
    <row r="36" spans="1:5" s="2" customFormat="1" ht="12.75">
      <c r="A36" s="2" t="s">
        <v>13</v>
      </c>
      <c r="B36" s="14">
        <f>'Test Results (RAW)'!B20</f>
        <v>0.004236111111111111</v>
      </c>
      <c r="C36" s="14">
        <f>'Test Results (RAW)'!C20</f>
        <v>0.0034953703703703705</v>
      </c>
      <c r="D36" s="14">
        <f>'Test Results (RAW)'!D20</f>
        <v>0.002916666666666667</v>
      </c>
      <c r="E36" s="14">
        <f>'Test Results (RAW)'!E20</f>
        <v>0.002615740740740741</v>
      </c>
    </row>
    <row r="37" spans="1:5" s="2" customFormat="1" ht="12.75">
      <c r="A37" s="2" t="s">
        <v>14</v>
      </c>
      <c r="B37" s="14">
        <f>'Test Results (RAW)'!B22</f>
        <v>0.0013541666666666667</v>
      </c>
      <c r="C37" s="14">
        <f>'Test Results (RAW)'!C22</f>
        <v>0.0010879629629629629</v>
      </c>
      <c r="D37" s="14">
        <f>'Test Results (RAW)'!D22</f>
        <v>0.0009027777777777778</v>
      </c>
      <c r="E37" s="14">
        <f>'Test Results (RAW)'!E22</f>
        <v>0.0008680555555555555</v>
      </c>
    </row>
    <row r="38" spans="1:5" s="11" customFormat="1" ht="12.75">
      <c r="A38" s="1" t="s">
        <v>90</v>
      </c>
      <c r="B38" s="10">
        <f>ROUND(GEOMEAN(1/B36,1/B37)*0.21365690582181,0)</f>
        <v>89</v>
      </c>
      <c r="C38" s="10">
        <f>ROUND(GEOMEAN(1/C36,1/C37)*0.21365690582181,0)</f>
        <v>110</v>
      </c>
      <c r="D38" s="10">
        <f>ROUND(GEOMEAN(1/D36,1/D37)*0.21365690582181,0)</f>
        <v>132</v>
      </c>
      <c r="E38" s="10">
        <f>ROUND(GEOMEAN(1/E36,1/E37)*0.21365690582181,0)</f>
        <v>142</v>
      </c>
    </row>
    <row r="40" spans="1:5" s="11" customFormat="1" ht="12.75">
      <c r="A40" s="11" t="s">
        <v>95</v>
      </c>
      <c r="B40" s="13">
        <f>ROUND(1/'Test Results (RAW)'!B51*0.422453703703704,0)</f>
        <v>114</v>
      </c>
      <c r="C40" s="13">
        <f>ROUND(1/'Test Results (RAW)'!C51*0.422453703703704,0)</f>
        <v>137</v>
      </c>
      <c r="D40" s="13">
        <f>ROUND(1/'Test Results (RAW)'!D51*0.422453703703704,0)</f>
        <v>167</v>
      </c>
      <c r="E40" s="13">
        <f>ROUND(1/'Test Results (RAW)'!E51*0.422453703703704,0)</f>
        <v>176</v>
      </c>
    </row>
    <row r="42" spans="1:5" s="11" customFormat="1" ht="12.75">
      <c r="A42" s="11" t="s">
        <v>96</v>
      </c>
      <c r="B42" s="10">
        <f>ROUND('Test Results (RAW)'!B31*0.793650793650794,0)</f>
        <v>114</v>
      </c>
      <c r="C42" s="10">
        <f>ROUND('Test Results (RAW)'!C31*0.793650793650794,0)</f>
        <v>138</v>
      </c>
      <c r="D42" s="10">
        <f>ROUND('Test Results (RAW)'!D31*0.793650793650794,0)</f>
        <v>161</v>
      </c>
      <c r="E42" s="10">
        <f>ROUND('Test Results (RAW)'!E31*0.793650793650794,0)</f>
        <v>165</v>
      </c>
    </row>
    <row r="44" spans="1:5" s="5" customFormat="1" ht="12.75">
      <c r="A44" s="5" t="s">
        <v>97</v>
      </c>
      <c r="B44" s="6"/>
      <c r="C44" s="6"/>
      <c r="D44" s="6"/>
      <c r="E44" s="6"/>
    </row>
    <row r="45" spans="1:5" s="2" customFormat="1" ht="12.75">
      <c r="A45" s="2" t="s">
        <v>61</v>
      </c>
      <c r="B45" s="14">
        <f>'Test Results (RAW)'!B100</f>
        <v>0.0037962962962962963</v>
      </c>
      <c r="C45" s="14">
        <f>'Test Results (RAW)'!C100</f>
        <v>0.003159722222222222</v>
      </c>
      <c r="D45" s="14">
        <f>'Test Results (RAW)'!D100</f>
        <v>0.002534722222222222</v>
      </c>
      <c r="E45" s="14">
        <f>'Test Results (RAW)'!E100</f>
        <v>0.0022916666666666667</v>
      </c>
    </row>
    <row r="46" spans="1:5" s="2" customFormat="1" ht="12.75">
      <c r="A46" s="2" t="s">
        <v>62</v>
      </c>
      <c r="B46" s="14">
        <f>'Test Results (RAW)'!B102</f>
        <v>0.004143518518518519</v>
      </c>
      <c r="C46" s="14">
        <f>'Test Results (RAW)'!C102</f>
        <v>0.0034953703703703705</v>
      </c>
      <c r="D46" s="14">
        <f>'Test Results (RAW)'!D102</f>
        <v>0.0030324074074074073</v>
      </c>
      <c r="E46" s="14">
        <f>'Test Results (RAW)'!E102</f>
        <v>0.0026967592592592594</v>
      </c>
    </row>
    <row r="47" spans="1:5" s="2" customFormat="1" ht="12.75">
      <c r="A47" s="2" t="s">
        <v>98</v>
      </c>
      <c r="B47" s="14">
        <f>'Test Results (RAW)'!B104</f>
        <v>0.0059490740740740745</v>
      </c>
      <c r="C47" s="14">
        <f>'Test Results (RAW)'!C104</f>
        <v>0.004965277777777778</v>
      </c>
      <c r="D47" s="14">
        <f>'Test Results (RAW)'!D104</f>
        <v>0.00417824074074074</v>
      </c>
      <c r="E47" s="14">
        <f>'Test Results (RAW)'!E104</f>
        <v>0.0037731481481481483</v>
      </c>
    </row>
    <row r="48" spans="1:5" s="2" customFormat="1" ht="12.75">
      <c r="A48" s="2" t="s">
        <v>64</v>
      </c>
      <c r="B48" s="14">
        <f>'Test Results (RAW)'!B106</f>
        <v>0.006863425925925926</v>
      </c>
      <c r="C48" s="14">
        <f>'Test Results (RAW)'!C106</f>
        <v>0.005694444444444444</v>
      </c>
      <c r="D48" s="14">
        <f>'Test Results (RAW)'!D106</f>
        <v>0.004884259259259259</v>
      </c>
      <c r="E48" s="14">
        <f>'Test Results (RAW)'!E106</f>
        <v>0.0042824074074074075</v>
      </c>
    </row>
    <row r="49" spans="1:5" s="2" customFormat="1" ht="12.75">
      <c r="A49" s="2" t="s">
        <v>65</v>
      </c>
      <c r="B49" s="14">
        <f>'Test Results (RAW)'!B108</f>
        <v>0.002546296296296296</v>
      </c>
      <c r="C49" s="14">
        <f>'Test Results (RAW)'!C108</f>
        <v>0.0021412037037037038</v>
      </c>
      <c r="D49" s="14">
        <f>'Test Results (RAW)'!D108</f>
        <v>0.0018402777777777777</v>
      </c>
      <c r="E49" s="14">
        <f>'Test Results (RAW)'!E108</f>
        <v>0.0016435185185185183</v>
      </c>
    </row>
    <row r="50" spans="1:5" s="11" customFormat="1" ht="12.75">
      <c r="A50" s="1" t="s">
        <v>90</v>
      </c>
      <c r="B50" s="10">
        <f>ROUND(GEOMEAN(1/B45,1/B46,1/B47,1/B48,1/B49)*0.428280553799681,0)</f>
        <v>97</v>
      </c>
      <c r="C50" s="10">
        <f>ROUND(GEOMEAN(1/C45,1/C46,1/C47,1/C48,1/C49)*0.428280553799681,0)</f>
        <v>117</v>
      </c>
      <c r="D50" s="10">
        <f>ROUND(GEOMEAN(1/D45,1/D46,1/D47,1/D48,1/D49)*0.428280553799681,0)</f>
        <v>138</v>
      </c>
      <c r="E50" s="10">
        <f>ROUND(GEOMEAN(1/E45,1/E46,1/E47,1/E48,1/E49)*0.428280553799681,0)</f>
        <v>154</v>
      </c>
    </row>
    <row r="52" spans="1:5" s="11" customFormat="1" ht="12.75">
      <c r="A52" s="11" t="s">
        <v>26</v>
      </c>
      <c r="B52" s="10">
        <f>ROUND('Test Results (RAW)'!B65*1.24859533025346,0)</f>
        <v>105</v>
      </c>
      <c r="C52" s="10">
        <f>ROUND('Test Results (RAW)'!C65*1.24859533025346,0)</f>
        <v>126</v>
      </c>
      <c r="D52" s="10">
        <f>ROUND('Test Results (RAW)'!D65*1.24859533025346,0)</f>
        <v>146</v>
      </c>
      <c r="E52" s="10">
        <f>ROUND('Test Results (RAW)'!E65*1.24859533025346,0)</f>
        <v>167</v>
      </c>
    </row>
    <row r="54" spans="1:5" s="5" customFormat="1" ht="12.75">
      <c r="A54" s="5" t="s">
        <v>99</v>
      </c>
      <c r="B54" s="6"/>
      <c r="C54" s="6"/>
      <c r="D54" s="6"/>
      <c r="E54" s="6"/>
    </row>
    <row r="55" spans="1:5" s="1" customFormat="1" ht="12.75">
      <c r="A55" s="1" t="s">
        <v>71</v>
      </c>
      <c r="B55" s="7">
        <f>'Test Results (RAW)'!B116</f>
        <v>48</v>
      </c>
      <c r="C55" s="7">
        <f>'Test Results (RAW)'!C116</f>
        <v>55</v>
      </c>
      <c r="D55" s="7">
        <f>'Test Results (RAW)'!D116</f>
        <v>59</v>
      </c>
      <c r="E55" s="7">
        <f>'Test Results (RAW)'!E116</f>
        <v>60</v>
      </c>
    </row>
    <row r="56" spans="1:5" s="1" customFormat="1" ht="12.75">
      <c r="A56" s="1" t="s">
        <v>72</v>
      </c>
      <c r="B56" s="35">
        <f>ROUND(GEOMEAN('Test Results (RAW)'!B119:B122),1)</f>
        <v>194.6</v>
      </c>
      <c r="C56" s="35">
        <f>ROUND(GEOMEAN('Test Results (RAW)'!C119:C122),1)</f>
        <v>197.9</v>
      </c>
      <c r="D56" s="35">
        <f>ROUND(GEOMEAN('Test Results (RAW)'!D119:D122),1)</f>
        <v>198.5</v>
      </c>
      <c r="E56" s="35">
        <f>ROUND(GEOMEAN('Test Results (RAW)'!E119:E122),1)</f>
        <v>201.9</v>
      </c>
    </row>
    <row r="57" spans="1:5" s="1" customFormat="1" ht="12.75">
      <c r="A57" s="1" t="s">
        <v>77</v>
      </c>
      <c r="B57" s="7">
        <f>'Test Results (RAW)'!B124</f>
        <v>49</v>
      </c>
      <c r="C57" s="7">
        <f>'Test Results (RAW)'!C124</f>
        <v>57</v>
      </c>
      <c r="D57" s="7">
        <f>'Test Results (RAW)'!D124</f>
        <v>62</v>
      </c>
      <c r="E57" s="7">
        <f>'Test Results (RAW)'!E124</f>
        <v>65</v>
      </c>
    </row>
    <row r="58" spans="1:5" s="1" customFormat="1" ht="12.75">
      <c r="A58" s="1" t="s">
        <v>100</v>
      </c>
      <c r="B58" s="7">
        <f>'Test Results (RAW)'!B126</f>
        <v>58</v>
      </c>
      <c r="C58" s="7">
        <f>'Test Results (RAW)'!C126</f>
        <v>63</v>
      </c>
      <c r="D58" s="7">
        <f>'Test Results (RAW)'!D126</f>
        <v>65</v>
      </c>
      <c r="E58" s="7">
        <f>'Test Results (RAW)'!E126</f>
        <v>66</v>
      </c>
    </row>
    <row r="59" spans="1:5" s="1" customFormat="1" ht="12.75">
      <c r="A59" s="1" t="s">
        <v>79</v>
      </c>
      <c r="B59" s="7">
        <f>'Test Results (RAW)'!B131</f>
        <v>43</v>
      </c>
      <c r="C59" s="7">
        <f>'Test Results (RAW)'!C131</f>
        <v>43</v>
      </c>
      <c r="D59" s="7">
        <f>'Test Results (RAW)'!D131</f>
        <v>43</v>
      </c>
      <c r="E59" s="7">
        <f>'Test Results (RAW)'!E131</f>
        <v>43</v>
      </c>
    </row>
    <row r="60" spans="1:5" s="1" customFormat="1" ht="12.75">
      <c r="A60" s="1" t="s">
        <v>83</v>
      </c>
      <c r="B60" s="7">
        <f>'Test Results (RAW)'!B133</f>
        <v>129</v>
      </c>
      <c r="C60" s="7">
        <f>'Test Results (RAW)'!C133</f>
        <v>142</v>
      </c>
      <c r="D60" s="7">
        <f>'Test Results (RAW)'!D133</f>
        <v>155</v>
      </c>
      <c r="E60" s="7">
        <f>'Test Results (RAW)'!E133</f>
        <v>165</v>
      </c>
    </row>
    <row r="61" spans="1:5" s="1" customFormat="1" ht="12.75">
      <c r="A61" s="1" t="s">
        <v>84</v>
      </c>
      <c r="B61" s="7">
        <f>'Test Results (RAW)'!B135</f>
        <v>46</v>
      </c>
      <c r="C61" s="7">
        <f>'Test Results (RAW)'!C135</f>
        <v>48</v>
      </c>
      <c r="D61" s="7">
        <f>'Test Results (RAW)'!D135</f>
        <v>54</v>
      </c>
      <c r="E61" s="7">
        <f>'Test Results (RAW)'!E135</f>
        <v>56</v>
      </c>
    </row>
    <row r="62" spans="1:5" s="1" customFormat="1" ht="12.75">
      <c r="A62" s="1" t="s">
        <v>85</v>
      </c>
      <c r="B62" s="7">
        <f>'Test Results (RAW)'!B137</f>
        <v>45</v>
      </c>
      <c r="C62" s="7">
        <f>'Test Results (RAW)'!C137</f>
        <v>48</v>
      </c>
      <c r="D62" s="7">
        <f>'Test Results (RAW)'!D137</f>
        <v>50</v>
      </c>
      <c r="E62" s="7">
        <f>'Test Results (RAW)'!E137</f>
        <v>50</v>
      </c>
    </row>
    <row r="63" spans="1:5" s="11" customFormat="1" ht="12.75">
      <c r="A63" s="1" t="s">
        <v>90</v>
      </c>
      <c r="B63" s="10">
        <f>ROUND(GEOMEAN(B55,B56,B57,B58,B59,B60,B61,B62)*1.57264565258633,0)</f>
        <v>102</v>
      </c>
      <c r="C63" s="10">
        <f>ROUND(GEOMEAN(C55,C56,C57,C58,C59,C60,C61,C62)*1.57264565258633,0)</f>
        <v>109</v>
      </c>
      <c r="D63" s="10">
        <f>ROUND(GEOMEAN(D55,D56,D57,D58,D59,D60,D61,D62)*1.57264565258633,0)</f>
        <v>116</v>
      </c>
      <c r="E63" s="10">
        <f>ROUND(GEOMEAN(E55,E56,E57,E58,E59,E60,E61,E62)*1.57264565258633,0)</f>
        <v>118</v>
      </c>
    </row>
    <row r="65" spans="1:5" s="16" customFormat="1" ht="12.75">
      <c r="A65" s="16" t="s">
        <v>101</v>
      </c>
      <c r="B65" s="17">
        <f>ROUND(AVERAGE(B9,B15,B25,B33,B38,B40,B42,B50,B52,B63),0)</f>
        <v>100</v>
      </c>
      <c r="C65" s="17">
        <f>ROUND(AVERAGE(C9,C15,C25,C33,C38,C40,C42,C50,C52,C63),0)</f>
        <v>119</v>
      </c>
      <c r="D65" s="17">
        <f>ROUND(AVERAGE(D9,D15,D25,D33,D38,D40,D42,D50,D52,D63),0)</f>
        <v>139</v>
      </c>
      <c r="E65" s="17">
        <f>ROUND(AVERAGE(E9,E15,E25,E33,E38,E40,E42,E50,E52,E63),0)</f>
        <v>151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19.00390625" style="18" bestFit="1" customWidth="1"/>
    <col min="2" max="5" width="9.375" style="19" bestFit="1" customWidth="1"/>
    <col min="6" max="16384" width="9.125" style="18" customWidth="1"/>
  </cols>
  <sheetData>
    <row r="1" spans="2:5" s="3" customFormat="1" ht="12.75">
      <c r="B1" s="4" t="str">
        <f>'Test Results (RAW)'!B1</f>
        <v>1.86 GHz</v>
      </c>
      <c r="C1" s="4" t="str">
        <f>'Test Results (RAW)'!C1</f>
        <v>2.26 GHz</v>
      </c>
      <c r="D1" s="4" t="str">
        <f>'Test Results (RAW)'!D1</f>
        <v>2.66 GHz</v>
      </c>
      <c r="E1" s="4" t="str">
        <f>'Test Results (RAW)'!E1</f>
        <v>3.06 GHz</v>
      </c>
    </row>
    <row r="2" spans="1:5" s="5" customFormat="1" ht="12.75">
      <c r="A2" s="5" t="s">
        <v>102</v>
      </c>
      <c r="B2" s="6"/>
      <c r="C2" s="6"/>
      <c r="D2" s="6"/>
      <c r="E2" s="6"/>
    </row>
    <row r="3" spans="1:5" s="1" customFormat="1" ht="12.75">
      <c r="A3" s="1" t="s">
        <v>0</v>
      </c>
      <c r="B3" s="7">
        <f>'Test Results (RAW)'!B5</f>
        <v>10.86</v>
      </c>
      <c r="C3" s="7">
        <f>'Test Results (RAW)'!C5</f>
        <v>13.02</v>
      </c>
      <c r="D3" s="7">
        <f>'Test Results (RAW)'!D5</f>
        <v>15.66</v>
      </c>
      <c r="E3" s="7">
        <f>'Test Results (RAW)'!E5</f>
        <v>17</v>
      </c>
    </row>
    <row r="4" spans="1:5" s="2" customFormat="1" ht="12.75">
      <c r="A4" s="2" t="s">
        <v>4</v>
      </c>
      <c r="B4" s="8">
        <f>'Test Results (RAW)'!B11</f>
        <v>48.42</v>
      </c>
      <c r="C4" s="8">
        <f>'Test Results (RAW)'!C11</f>
        <v>39.76</v>
      </c>
      <c r="D4" s="8">
        <f>'Test Results (RAW)'!D11</f>
        <v>32.55</v>
      </c>
      <c r="E4" s="8">
        <f>'Test Results (RAW)'!E11</f>
        <v>28.27</v>
      </c>
    </row>
    <row r="5" spans="1:5" s="1" customFormat="1" ht="12.75">
      <c r="A5" s="1" t="s">
        <v>7</v>
      </c>
      <c r="B5" s="9">
        <f>GEOMEAN('Test Results (RAW)'!B14,'Test Results (RAW)'!B16,1/'Test Results (RAW)'!B18)</f>
        <v>18.08272004807057</v>
      </c>
      <c r="C5" s="9">
        <f>GEOMEAN('Test Results (RAW)'!C14,'Test Results (RAW)'!C16,1/'Test Results (RAW)'!C18)</f>
        <v>21.977381619119843</v>
      </c>
      <c r="D5" s="9">
        <f>GEOMEAN('Test Results (RAW)'!D14,'Test Results (RAW)'!D16,1/'Test Results (RAW)'!D18)</f>
        <v>26.353461877778013</v>
      </c>
      <c r="E5" s="9">
        <f>GEOMEAN('Test Results (RAW)'!E14,'Test Results (RAW)'!E16,1/'Test Results (RAW)'!E18)</f>
        <v>29.970593741541023</v>
      </c>
    </row>
    <row r="6" spans="1:5" s="11" customFormat="1" ht="12.75">
      <c r="A6" s="1" t="s">
        <v>90</v>
      </c>
      <c r="B6" s="10">
        <f>ROUND(GEOMEAN(B3,1/B4,B5)*61.1550555471988,0)</f>
        <v>98</v>
      </c>
      <c r="C6" s="10">
        <f>ROUND(GEOMEAN(C3,1/C4,C5)*61.1550555471988,0)</f>
        <v>118</v>
      </c>
      <c r="D6" s="10">
        <f>ROUND(GEOMEAN(D3,1/D4,D5)*61.1550555471988,0)</f>
        <v>143</v>
      </c>
      <c r="E6" s="10">
        <f>ROUND(GEOMEAN(E3,1/E4,E5)*61.1550555471988,0)</f>
        <v>160</v>
      </c>
    </row>
    <row r="8" spans="1:5" s="5" customFormat="1" ht="12.75">
      <c r="A8" s="5" t="s">
        <v>103</v>
      </c>
      <c r="B8" s="6"/>
      <c r="C8" s="6"/>
      <c r="D8" s="6"/>
      <c r="E8" s="6"/>
    </row>
    <row r="9" spans="1:5" s="2" customFormat="1" ht="12.75">
      <c r="A9" s="2" t="s">
        <v>12</v>
      </c>
      <c r="B9" s="12">
        <f>GEOMEAN('Test Results (RAW)'!B35,'Test Results (RAW)'!B36)</f>
        <v>65.36288855306196</v>
      </c>
      <c r="C9" s="12">
        <f>GEOMEAN('Test Results (RAW)'!C35,'Test Results (RAW)'!C36)</f>
        <v>57.38789070875495</v>
      </c>
      <c r="D9" s="12">
        <f>GEOMEAN('Test Results (RAW)'!D35,'Test Results (RAW)'!D36)</f>
        <v>50.08336250692439</v>
      </c>
      <c r="E9" s="12">
        <f>GEOMEAN('Test Results (RAW)'!E35,'Test Results (RAW)'!E36)</f>
        <v>48.65683919039542</v>
      </c>
    </row>
    <row r="10" spans="1:5" s="2" customFormat="1" ht="12.75">
      <c r="A10" s="2" t="s">
        <v>11</v>
      </c>
      <c r="B10" s="12">
        <f>GEOMEAN('Test Results (RAW)'!B41,'Test Results (RAW)'!B42)</f>
        <v>1967.9192056586057</v>
      </c>
      <c r="C10" s="12">
        <f>GEOMEAN('Test Results (RAW)'!C41,'Test Results (RAW)'!C42)</f>
        <v>1643.0794259560307</v>
      </c>
      <c r="D10" s="12">
        <f>GEOMEAN('Test Results (RAW)'!D41,'Test Results (RAW)'!D42)</f>
        <v>1373.1077889226317</v>
      </c>
      <c r="E10" s="12">
        <f>GEOMEAN('Test Results (RAW)'!E41,'Test Results (RAW)'!E42)</f>
        <v>1254.7497758517432</v>
      </c>
    </row>
    <row r="11" spans="1:5" s="1" customFormat="1" ht="12.75">
      <c r="A11" s="1" t="s">
        <v>24</v>
      </c>
      <c r="B11" s="9">
        <f>GEOMEAN('Test Results (RAW)'!B46,'Test Results (RAW)'!B47)</f>
        <v>2.89646336072114</v>
      </c>
      <c r="C11" s="9">
        <f>GEOMEAN('Test Results (RAW)'!C46,'Test Results (RAW)'!C47)</f>
        <v>3.3759146908652773</v>
      </c>
      <c r="D11" s="9">
        <f>GEOMEAN('Test Results (RAW)'!D46,'Test Results (RAW)'!D47)</f>
        <v>3.6797826022742157</v>
      </c>
      <c r="E11" s="9">
        <f>GEOMEAN('Test Results (RAW)'!E46,'Test Results (RAW)'!E47)</f>
        <v>4.2415916823758515</v>
      </c>
    </row>
    <row r="12" spans="1:5" s="11" customFormat="1" ht="12.75">
      <c r="A12" s="1" t="s">
        <v>90</v>
      </c>
      <c r="B12" s="10">
        <f>ROUND(GEOMEAN(1/B9,1/B10,B11)*3176.70341355513,0)</f>
        <v>90</v>
      </c>
      <c r="C12" s="10">
        <f>ROUND(GEOMEAN(1/C9,1/C10,C11)*3176.70341355513,0)</f>
        <v>105</v>
      </c>
      <c r="D12" s="10">
        <f>ROUND(GEOMEAN(1/D9,1/D10,D11)*3176.70341355513,0)</f>
        <v>120</v>
      </c>
      <c r="E12" s="10">
        <f>ROUND(GEOMEAN(1/E9,1/E10,E11)*3176.70341355513,0)</f>
        <v>131</v>
      </c>
    </row>
    <row r="14" spans="1:5" s="11" customFormat="1" ht="12.75">
      <c r="A14" s="11" t="s">
        <v>104</v>
      </c>
      <c r="B14" s="13">
        <f>ROUND(1/'Test Results (RAW)'!B51*0.422453703703704,0)</f>
        <v>114</v>
      </c>
      <c r="C14" s="13">
        <f>ROUND(1/'Test Results (RAW)'!C51*0.422453703703704,0)</f>
        <v>137</v>
      </c>
      <c r="D14" s="13">
        <f>ROUND(1/'Test Results (RAW)'!D51*0.422453703703704,0)</f>
        <v>167</v>
      </c>
      <c r="E14" s="13">
        <f>ROUND(1/'Test Results (RAW)'!E51*0.422453703703704,0)</f>
        <v>176</v>
      </c>
    </row>
    <row r="16" spans="1:5" s="11" customFormat="1" ht="12.75">
      <c r="A16" s="11" t="s">
        <v>26</v>
      </c>
      <c r="B16" s="10">
        <f>ROUND('Test Results (RAW)'!B65*1.24859533025346,0)</f>
        <v>105</v>
      </c>
      <c r="C16" s="10">
        <f>ROUND('Test Results (RAW)'!C65*1.24859533025346,0)</f>
        <v>126</v>
      </c>
      <c r="D16" s="10">
        <f>ROUND('Test Results (RAW)'!D65*1.24859533025346,0)</f>
        <v>146</v>
      </c>
      <c r="E16" s="10">
        <f>ROUND('Test Results (RAW)'!E65*1.24859533025346,0)</f>
        <v>167</v>
      </c>
    </row>
    <row r="18" spans="1:5" s="5" customFormat="1" ht="12.75">
      <c r="A18" s="5" t="s">
        <v>93</v>
      </c>
      <c r="B18" s="6"/>
      <c r="C18" s="6"/>
      <c r="D18" s="6"/>
      <c r="E18" s="6"/>
    </row>
    <row r="19" spans="1:5" s="2" customFormat="1" ht="12.75">
      <c r="A19" s="2" t="s">
        <v>48</v>
      </c>
      <c r="B19" s="14">
        <f>'Test Results (RAW)'!B81</f>
        <v>0.005277777777777777</v>
      </c>
      <c r="C19" s="14">
        <f>'Test Results (RAW)'!C81</f>
        <v>0.004270833333333334</v>
      </c>
      <c r="D19" s="14">
        <f>'Test Results (RAW)'!D81</f>
        <v>0.0037268518518518514</v>
      </c>
      <c r="E19" s="14">
        <f>'Test Results (RAW)'!E81</f>
        <v>0.0037152777777777774</v>
      </c>
    </row>
    <row r="20" spans="1:5" s="2" customFormat="1" ht="12.75">
      <c r="A20" s="2" t="s">
        <v>49</v>
      </c>
      <c r="B20" s="14">
        <f>'Test Results (RAW)'!B83</f>
        <v>0.0002777777777777778</v>
      </c>
      <c r="C20" s="14">
        <f>'Test Results (RAW)'!C83</f>
        <v>0.00023148148148148146</v>
      </c>
      <c r="D20" s="14">
        <f>'Test Results (RAW)'!D83</f>
        <v>0.00019675925925925926</v>
      </c>
      <c r="E20" s="14">
        <f>'Test Results (RAW)'!E83</f>
        <v>0.00017361111111111112</v>
      </c>
    </row>
    <row r="21" spans="1:5" s="2" customFormat="1" ht="12.75">
      <c r="A21" s="2" t="s">
        <v>50</v>
      </c>
      <c r="B21" s="14">
        <f>'Test Results (RAW)'!B85</f>
        <v>0.010902777777777777</v>
      </c>
      <c r="C21" s="14">
        <f>'Test Results (RAW)'!C85</f>
        <v>0.009085648148148148</v>
      </c>
      <c r="D21" s="14">
        <f>'Test Results (RAW)'!D85</f>
        <v>0.007222222222222223</v>
      </c>
      <c r="E21" s="14">
        <f>'Test Results (RAW)'!E85</f>
        <v>0.006805555555555557</v>
      </c>
    </row>
    <row r="22" spans="1:5" s="2" customFormat="1" ht="12.75">
      <c r="A22" s="2" t="s">
        <v>51</v>
      </c>
      <c r="B22" s="14">
        <f>'Test Results (RAW)'!B87</f>
        <v>0.007094907407407407</v>
      </c>
      <c r="C22" s="14">
        <f>'Test Results (RAW)'!C87</f>
        <v>0.005844907407407407</v>
      </c>
      <c r="D22" s="14">
        <f>'Test Results (RAW)'!D87</f>
        <v>0.0050347222222222225</v>
      </c>
      <c r="E22" s="14">
        <f>'Test Results (RAW)'!E87</f>
        <v>0.004548611111111111</v>
      </c>
    </row>
    <row r="23" spans="1:5" s="2" customFormat="1" ht="12.75">
      <c r="A23" s="2" t="s">
        <v>52</v>
      </c>
      <c r="B23" s="15">
        <f>'Test Results (RAW)'!B98</f>
        <v>0.0061574074074074074</v>
      </c>
      <c r="C23" s="15">
        <f>'Test Results (RAW)'!C98</f>
        <v>0.005231481481481482</v>
      </c>
      <c r="D23" s="15">
        <f>'Test Results (RAW)'!D98</f>
        <v>0.004398148148148148</v>
      </c>
      <c r="E23" s="15">
        <f>'Test Results (RAW)'!E98</f>
        <v>0.004050925925925926</v>
      </c>
    </row>
    <row r="24" spans="1:5" s="11" customFormat="1" ht="12.75">
      <c r="A24" s="1" t="s">
        <v>90</v>
      </c>
      <c r="B24" s="13">
        <f>ROUND(GEOMEAN(1/B19,1/B20,1/B21,1/B22,1/B23)*0.333418181050854,0)</f>
        <v>90</v>
      </c>
      <c r="C24" s="13">
        <f>ROUND(GEOMEAN(1/C19,1/C20,1/C21,1/C22,1/C23)*0.333418181050854,0)</f>
        <v>108</v>
      </c>
      <c r="D24" s="13">
        <f>ROUND(GEOMEAN(1/D19,1/D20,1/D21,1/D22,1/D23)*0.333418181050854,0)</f>
        <v>129</v>
      </c>
      <c r="E24" s="13">
        <f>ROUND(GEOMEAN(1/E19,1/E20,1/E21,1/E22,1/E23)*0.333418181050854,0)</f>
        <v>138</v>
      </c>
    </row>
    <row r="26" spans="1:5" s="5" customFormat="1" ht="12.75">
      <c r="A26" s="5" t="s">
        <v>105</v>
      </c>
      <c r="B26" s="6"/>
      <c r="C26" s="6"/>
      <c r="D26" s="6"/>
      <c r="E26" s="6"/>
    </row>
    <row r="27" spans="1:5" s="1" customFormat="1" ht="12.75">
      <c r="A27" s="1" t="s">
        <v>39</v>
      </c>
      <c r="B27" s="7">
        <f>'Test Results (RAW)'!B67</f>
        <v>0.1296</v>
      </c>
      <c r="C27" s="7">
        <f>'Test Results (RAW)'!C67</f>
        <v>0.1569</v>
      </c>
      <c r="D27" s="7">
        <f>'Test Results (RAW)'!D67</f>
        <v>0.1925</v>
      </c>
      <c r="E27" s="7">
        <f>'Test Results (RAW)'!E67</f>
        <v>0.2197</v>
      </c>
    </row>
    <row r="28" spans="1:5" s="1" customFormat="1" ht="12.75">
      <c r="A28" s="1" t="s">
        <v>40</v>
      </c>
      <c r="B28" s="7">
        <f>'Test Results (RAW)'!B72</f>
        <v>1.8134</v>
      </c>
      <c r="C28" s="7">
        <f>'Test Results (RAW)'!C72</f>
        <v>2.225</v>
      </c>
      <c r="D28" s="7">
        <f>'Test Results (RAW)'!D72</f>
        <v>2.7142</v>
      </c>
      <c r="E28" s="7">
        <f>'Test Results (RAW)'!E72</f>
        <v>3.0364</v>
      </c>
    </row>
    <row r="29" spans="1:5" s="2" customFormat="1" ht="12.75">
      <c r="A29" s="2" t="s">
        <v>43</v>
      </c>
      <c r="B29" s="8">
        <f>'Test Results (RAW)'!B79</f>
        <v>0.063229</v>
      </c>
      <c r="C29" s="8">
        <f>'Test Results (RAW)'!C79</f>
        <v>0.052212</v>
      </c>
      <c r="D29" s="8">
        <f>'Test Results (RAW)'!D79</f>
        <v>0.045011</v>
      </c>
      <c r="E29" s="8">
        <f>'Test Results (RAW)'!E79</f>
        <v>0.0406</v>
      </c>
    </row>
    <row r="30" spans="1:5" s="11" customFormat="1" ht="12.75">
      <c r="A30" s="1" t="s">
        <v>90</v>
      </c>
      <c r="B30" s="10">
        <f>ROUND(GEOMEAN(B27,B28,1/B29)*53.6190379586531,0)</f>
        <v>83</v>
      </c>
      <c r="C30" s="10">
        <f>ROUND(GEOMEAN(C27,C28,1/C29)*53.6190379586531,0)</f>
        <v>101</v>
      </c>
      <c r="D30" s="10">
        <f>ROUND(GEOMEAN(D27,D28,1/D29)*53.6190379586531,0)</f>
        <v>121</v>
      </c>
      <c r="E30" s="10">
        <f>ROUND(GEOMEAN(E27,E28,1/E29)*53.6190379586531,0)</f>
        <v>136</v>
      </c>
    </row>
    <row r="32" spans="1:5" s="5" customFormat="1" ht="12.75">
      <c r="A32" s="5" t="s">
        <v>106</v>
      </c>
      <c r="B32" s="6"/>
      <c r="C32" s="6"/>
      <c r="D32" s="6"/>
      <c r="E32" s="6"/>
    </row>
    <row r="33" spans="1:5" s="2" customFormat="1" ht="12.75">
      <c r="A33" s="2" t="s">
        <v>13</v>
      </c>
      <c r="B33" s="14">
        <f>'Test Results (RAW)'!B20</f>
        <v>0.004236111111111111</v>
      </c>
      <c r="C33" s="14">
        <f>'Test Results (RAW)'!C20</f>
        <v>0.0034953703703703705</v>
      </c>
      <c r="D33" s="14">
        <f>'Test Results (RAW)'!D20</f>
        <v>0.002916666666666667</v>
      </c>
      <c r="E33" s="14">
        <f>'Test Results (RAW)'!E20</f>
        <v>0.002615740740740741</v>
      </c>
    </row>
    <row r="34" spans="1:5" s="2" customFormat="1" ht="12.75">
      <c r="A34" s="2" t="s">
        <v>14</v>
      </c>
      <c r="B34" s="14">
        <f>'Test Results (RAW)'!B22</f>
        <v>0.0013541666666666667</v>
      </c>
      <c r="C34" s="14">
        <f>'Test Results (RAW)'!C22</f>
        <v>0.0010879629629629629</v>
      </c>
      <c r="D34" s="14">
        <f>'Test Results (RAW)'!D22</f>
        <v>0.0009027777777777778</v>
      </c>
      <c r="E34" s="14">
        <f>'Test Results (RAW)'!E22</f>
        <v>0.0008680555555555555</v>
      </c>
    </row>
    <row r="35" spans="1:5" s="11" customFormat="1" ht="12.75">
      <c r="A35" s="1" t="s">
        <v>90</v>
      </c>
      <c r="B35" s="13">
        <f>ROUND(GEOMEAN(1/B33,1/B34)*0.21365690582181,0)</f>
        <v>89</v>
      </c>
      <c r="C35" s="13">
        <f>ROUND(GEOMEAN(1/C33,1/C34)*0.21365690582181,0)</f>
        <v>110</v>
      </c>
      <c r="D35" s="13">
        <f>ROUND(GEOMEAN(1/D33,1/D34)*0.21365690582181,0)</f>
        <v>132</v>
      </c>
      <c r="E35" s="13">
        <f>ROUND(GEOMEAN(1/E33,1/E34)*0.21365690582181,0)</f>
        <v>142</v>
      </c>
    </row>
    <row r="37" spans="1:5" s="11" customFormat="1" ht="12.75">
      <c r="A37" s="11" t="s">
        <v>96</v>
      </c>
      <c r="B37" s="10">
        <f>ROUND('Test Results (RAW)'!B31*0.793650793650794,0)</f>
        <v>114</v>
      </c>
      <c r="C37" s="10">
        <f>ROUND('Test Results (RAW)'!C31*0.793650793650794,0)</f>
        <v>138</v>
      </c>
      <c r="D37" s="10">
        <f>ROUND('Test Results (RAW)'!D31*0.793650793650794,0)</f>
        <v>161</v>
      </c>
      <c r="E37" s="10">
        <f>ROUND('Test Results (RAW)'!E31*0.793650793650794,0)</f>
        <v>165</v>
      </c>
    </row>
    <row r="39" spans="1:5" s="5" customFormat="1" ht="12.75">
      <c r="A39" s="5" t="s">
        <v>97</v>
      </c>
      <c r="B39" s="6"/>
      <c r="C39" s="6"/>
      <c r="D39" s="6"/>
      <c r="E39" s="6"/>
    </row>
    <row r="40" spans="1:5" s="2" customFormat="1" ht="12.75">
      <c r="A40" s="2" t="s">
        <v>61</v>
      </c>
      <c r="B40" s="14">
        <f>'Test Results (RAW)'!B100</f>
        <v>0.0037962962962962963</v>
      </c>
      <c r="C40" s="14">
        <f>'Test Results (RAW)'!C100</f>
        <v>0.003159722222222222</v>
      </c>
      <c r="D40" s="14">
        <f>'Test Results (RAW)'!D100</f>
        <v>0.002534722222222222</v>
      </c>
      <c r="E40" s="14">
        <f>'Test Results (RAW)'!E100</f>
        <v>0.0022916666666666667</v>
      </c>
    </row>
    <row r="41" spans="1:5" s="2" customFormat="1" ht="12.75">
      <c r="A41" s="2" t="s">
        <v>62</v>
      </c>
      <c r="B41" s="14">
        <f>'Test Results (RAW)'!B102</f>
        <v>0.004143518518518519</v>
      </c>
      <c r="C41" s="14">
        <f>'Test Results (RAW)'!C102</f>
        <v>0.0034953703703703705</v>
      </c>
      <c r="D41" s="14">
        <f>'Test Results (RAW)'!D102</f>
        <v>0.0030324074074074073</v>
      </c>
      <c r="E41" s="14">
        <f>'Test Results (RAW)'!E102</f>
        <v>0.0026967592592592594</v>
      </c>
    </row>
    <row r="42" spans="1:5" s="2" customFormat="1" ht="12.75">
      <c r="A42" s="2" t="s">
        <v>98</v>
      </c>
      <c r="B42" s="14">
        <f>'Test Results (RAW)'!B104</f>
        <v>0.0059490740740740745</v>
      </c>
      <c r="C42" s="14">
        <f>'Test Results (RAW)'!C104</f>
        <v>0.004965277777777778</v>
      </c>
      <c r="D42" s="14">
        <f>'Test Results (RAW)'!D104</f>
        <v>0.00417824074074074</v>
      </c>
      <c r="E42" s="14">
        <f>'Test Results (RAW)'!E104</f>
        <v>0.0037731481481481483</v>
      </c>
    </row>
    <row r="43" spans="1:5" s="2" customFormat="1" ht="12.75">
      <c r="A43" s="2" t="s">
        <v>64</v>
      </c>
      <c r="B43" s="14">
        <f>'Test Results (RAW)'!B106</f>
        <v>0.006863425925925926</v>
      </c>
      <c r="C43" s="14">
        <f>'Test Results (RAW)'!C106</f>
        <v>0.005694444444444444</v>
      </c>
      <c r="D43" s="14">
        <f>'Test Results (RAW)'!D106</f>
        <v>0.004884259259259259</v>
      </c>
      <c r="E43" s="14">
        <f>'Test Results (RAW)'!E106</f>
        <v>0.0042824074074074075</v>
      </c>
    </row>
    <row r="44" spans="1:5" s="2" customFormat="1" ht="12.75">
      <c r="A44" s="2" t="s">
        <v>65</v>
      </c>
      <c r="B44" s="14">
        <f>'Test Results (RAW)'!B108</f>
        <v>0.002546296296296296</v>
      </c>
      <c r="C44" s="14">
        <f>'Test Results (RAW)'!C108</f>
        <v>0.0021412037037037038</v>
      </c>
      <c r="D44" s="14">
        <f>'Test Results (RAW)'!D108</f>
        <v>0.0018402777777777777</v>
      </c>
      <c r="E44" s="14">
        <f>'Test Results (RAW)'!E108</f>
        <v>0.0016435185185185183</v>
      </c>
    </row>
    <row r="45" spans="1:5" s="11" customFormat="1" ht="12.75">
      <c r="A45" s="1" t="s">
        <v>90</v>
      </c>
      <c r="B45" s="13">
        <f>ROUND(GEOMEAN(1/B40,1/B41,1/B42,1/B43,1/B44)*0.428280553799681,0)</f>
        <v>97</v>
      </c>
      <c r="C45" s="13">
        <f>ROUND(GEOMEAN(1/C40,1/C41,1/C42,1/C43,1/C44)*0.428280553799681,0)</f>
        <v>117</v>
      </c>
      <c r="D45" s="13">
        <f>ROUND(GEOMEAN(1/D40,1/D41,1/D42,1/D43,1/D44)*0.428280553799681,0)</f>
        <v>138</v>
      </c>
      <c r="E45" s="13">
        <f>ROUND(GEOMEAN(1/E40,1/E41,1/E42,1/E43,1/E44)*0.428280553799681,0)</f>
        <v>154</v>
      </c>
    </row>
    <row r="47" spans="1:5" s="5" customFormat="1" ht="12.75">
      <c r="A47" s="5" t="s">
        <v>107</v>
      </c>
      <c r="B47" s="6"/>
      <c r="C47" s="6"/>
      <c r="D47" s="6"/>
      <c r="E47" s="6"/>
    </row>
    <row r="48" spans="1:5" s="1" customFormat="1" ht="12.75">
      <c r="A48" s="1" t="s">
        <v>71</v>
      </c>
      <c r="B48" s="7">
        <f>'Test Results (RAW)'!B116</f>
        <v>48</v>
      </c>
      <c r="C48" s="7">
        <f>'Test Results (RAW)'!C116</f>
        <v>55</v>
      </c>
      <c r="D48" s="7">
        <f>'Test Results (RAW)'!D116</f>
        <v>59</v>
      </c>
      <c r="E48" s="7">
        <f>'Test Results (RAW)'!E116</f>
        <v>60</v>
      </c>
    </row>
    <row r="49" spans="1:5" s="1" customFormat="1" ht="12.75">
      <c r="A49" s="1" t="s">
        <v>72</v>
      </c>
      <c r="B49" s="35">
        <f>GEOMEAN('Test Results (RAW)'!B119:B122)</f>
        <v>194.60931625467342</v>
      </c>
      <c r="C49" s="35">
        <f>GEOMEAN('Test Results (RAW)'!C119:C122)</f>
        <v>197.9126129857481</v>
      </c>
      <c r="D49" s="35">
        <f>GEOMEAN('Test Results (RAW)'!D119:D122)</f>
        <v>198.4741244817026</v>
      </c>
      <c r="E49" s="35">
        <f>GEOMEAN('Test Results (RAW)'!E119:E122)</f>
        <v>201.94421307643893</v>
      </c>
    </row>
    <row r="50" spans="1:5" s="1" customFormat="1" ht="12.75">
      <c r="A50" s="1" t="s">
        <v>77</v>
      </c>
      <c r="B50" s="7">
        <f>'Test Results (RAW)'!B124</f>
        <v>49</v>
      </c>
      <c r="C50" s="7">
        <f>'Test Results (RAW)'!C124</f>
        <v>57</v>
      </c>
      <c r="D50" s="7">
        <f>'Test Results (RAW)'!D124</f>
        <v>62</v>
      </c>
      <c r="E50" s="7">
        <f>'Test Results (RAW)'!E124</f>
        <v>65</v>
      </c>
    </row>
    <row r="51" spans="1:5" s="1" customFormat="1" ht="12.75">
      <c r="A51" s="1" t="s">
        <v>100</v>
      </c>
      <c r="B51" s="7">
        <f>'Test Results (RAW)'!B126</f>
        <v>58</v>
      </c>
      <c r="C51" s="7">
        <f>'Test Results (RAW)'!C126</f>
        <v>63</v>
      </c>
      <c r="D51" s="7">
        <f>'Test Results (RAW)'!D126</f>
        <v>65</v>
      </c>
      <c r="E51" s="7">
        <f>'Test Results (RAW)'!E126</f>
        <v>66</v>
      </c>
    </row>
    <row r="52" spans="1:5" s="1" customFormat="1" ht="12.75">
      <c r="A52" s="1" t="s">
        <v>79</v>
      </c>
      <c r="B52" s="7">
        <f>'Test Results (RAW)'!B131</f>
        <v>43</v>
      </c>
      <c r="C52" s="7">
        <f>'Test Results (RAW)'!C131</f>
        <v>43</v>
      </c>
      <c r="D52" s="7">
        <f>'Test Results (RAW)'!D131</f>
        <v>43</v>
      </c>
      <c r="E52" s="7">
        <f>'Test Results (RAW)'!E131</f>
        <v>43</v>
      </c>
    </row>
    <row r="53" spans="1:5" s="1" customFormat="1" ht="12.75">
      <c r="A53" s="1" t="s">
        <v>83</v>
      </c>
      <c r="B53" s="7">
        <f>'Test Results (RAW)'!B133</f>
        <v>129</v>
      </c>
      <c r="C53" s="7">
        <f>'Test Results (RAW)'!C133</f>
        <v>142</v>
      </c>
      <c r="D53" s="7">
        <f>'Test Results (RAW)'!D133</f>
        <v>155</v>
      </c>
      <c r="E53" s="7">
        <f>'Test Results (RAW)'!E133</f>
        <v>165</v>
      </c>
    </row>
    <row r="54" spans="1:5" s="1" customFormat="1" ht="12.75">
      <c r="A54" s="1" t="s">
        <v>84</v>
      </c>
      <c r="B54" s="7">
        <f>'Test Results (RAW)'!B135</f>
        <v>46</v>
      </c>
      <c r="C54" s="7">
        <f>'Test Results (RAW)'!C135</f>
        <v>48</v>
      </c>
      <c r="D54" s="7">
        <f>'Test Results (RAW)'!D135</f>
        <v>54</v>
      </c>
      <c r="E54" s="7">
        <f>'Test Results (RAW)'!E135</f>
        <v>56</v>
      </c>
    </row>
    <row r="55" spans="1:5" s="1" customFormat="1" ht="12.75">
      <c r="A55" s="1" t="s">
        <v>85</v>
      </c>
      <c r="B55" s="7">
        <f>'Test Results (RAW)'!B137</f>
        <v>45</v>
      </c>
      <c r="C55" s="7">
        <f>'Test Results (RAW)'!C137</f>
        <v>48</v>
      </c>
      <c r="D55" s="7">
        <f>'Test Results (RAW)'!D137</f>
        <v>50</v>
      </c>
      <c r="E55" s="7">
        <f>'Test Results (RAW)'!E137</f>
        <v>50</v>
      </c>
    </row>
    <row r="56" spans="1:5" s="11" customFormat="1" ht="12.75">
      <c r="A56" s="1" t="s">
        <v>90</v>
      </c>
      <c r="B56" s="10">
        <f>ROUND(GEOMEAN(B48,B49,B50,B51,B52,B53,B54,B55)*1.57265155390077,0)</f>
        <v>102</v>
      </c>
      <c r="C56" s="10">
        <f>ROUND(GEOMEAN(C48,C49,C50,C51,C52,C53,C54,C55)*1.57265155390077,0)</f>
        <v>109</v>
      </c>
      <c r="D56" s="10">
        <f>ROUND(GEOMEAN(D48,D49,D50,D51,D52,D53,D54,D55)*1.57265155390077,0)</f>
        <v>116</v>
      </c>
      <c r="E56" s="10">
        <f>ROUND(GEOMEAN(E48,E49,E50,E51,E52,E53,E54,E55)*1.57265155390077,0)</f>
        <v>118</v>
      </c>
    </row>
    <row r="58" spans="1:5" s="16" customFormat="1" ht="12.75">
      <c r="A58" s="16" t="s">
        <v>3</v>
      </c>
      <c r="B58" s="17">
        <f>ROUND(AVERAGE(B6,B12,B14,B16,B24,B30,B35,B37,B45,B56),0)</f>
        <v>98</v>
      </c>
      <c r="C58" s="17">
        <f>ROUND(AVERAGE(C6,C12,C14,C16,C24,C30,C35,C37,C45,C56),0)</f>
        <v>117</v>
      </c>
      <c r="D58" s="17">
        <f>ROUND(AVERAGE(D6,D12,D14,D16,D24,D30,D35,D37,D45,D56),0)</f>
        <v>137</v>
      </c>
      <c r="E58" s="17">
        <f>ROUND(AVERAGE(E6,E12,E14,E16,E24,E30,E35,E37,E45,E56),0)</f>
        <v>149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29.00390625" defaultRowHeight="12.75"/>
  <cols>
    <col min="1" max="1" width="29.00390625" style="18" customWidth="1"/>
    <col min="2" max="5" width="11.625" style="19" bestFit="1" customWidth="1"/>
    <col min="6" max="16384" width="29.00390625" style="18" customWidth="1"/>
  </cols>
  <sheetData>
    <row r="1" spans="2:5" ht="12.75">
      <c r="B1" s="4" t="str">
        <f>'Test Results (RAW)'!B1</f>
        <v>1.86 GHz</v>
      </c>
      <c r="C1" s="4" t="str">
        <f>'Test Results (RAW)'!C1</f>
        <v>2.26 GHz</v>
      </c>
      <c r="D1" s="4" t="str">
        <f>'Test Results (RAW)'!D1</f>
        <v>2.66 GHz</v>
      </c>
      <c r="E1" s="4" t="str">
        <f>'Test Results (RAW)'!E1</f>
        <v>3.06 GHz</v>
      </c>
    </row>
    <row r="2" spans="1:5" s="21" customFormat="1" ht="12.75">
      <c r="A2" s="5" t="s">
        <v>0</v>
      </c>
      <c r="B2" s="20"/>
      <c r="C2" s="20"/>
      <c r="D2" s="20"/>
      <c r="E2" s="20"/>
    </row>
    <row r="3" spans="1:5" s="1" customFormat="1" ht="12.75">
      <c r="A3" s="1" t="s">
        <v>1</v>
      </c>
      <c r="B3" s="22">
        <f>'Test Results (RAW)'!B3/'Test Results (RAW)'!B3</f>
        <v>1</v>
      </c>
      <c r="C3" s="22">
        <f>'Test Results (RAW)'!C3/'Test Results (RAW)'!B3</f>
        <v>1.195837275307474</v>
      </c>
      <c r="D3" s="22">
        <f>'Test Results (RAW)'!D3/'Test Results (RAW)'!C3</f>
        <v>1.2207278481012658</v>
      </c>
      <c r="E3" s="22">
        <f>'Test Results (RAW)'!E3/'Test Results (RAW)'!D3</f>
        <v>1.0648088139987038</v>
      </c>
    </row>
    <row r="4" spans="1:5" s="1" customFormat="1" ht="12.75">
      <c r="A4" s="1" t="s">
        <v>2</v>
      </c>
      <c r="B4" s="22">
        <f>'Test Results (RAW)'!B4/'Test Results (RAW)'!B4</f>
        <v>1</v>
      </c>
      <c r="C4" s="22">
        <f>'Test Results (RAW)'!C4/'Test Results (RAW)'!B4</f>
        <v>1.2026905829596413</v>
      </c>
      <c r="D4" s="22">
        <f>'Test Results (RAW)'!D4/'Test Results (RAW)'!C4</f>
        <v>1.1856823266219239</v>
      </c>
      <c r="E4" s="22">
        <f>'Test Results (RAW)'!E4/'Test Results (RAW)'!D4</f>
        <v>1.1069182389937107</v>
      </c>
    </row>
    <row r="5" spans="1:5" s="1" customFormat="1" ht="12.75">
      <c r="A5" s="1" t="s">
        <v>3</v>
      </c>
      <c r="B5" s="22">
        <f>'Test Results (RAW)'!B5/'Test Results (RAW)'!B5</f>
        <v>1</v>
      </c>
      <c r="C5" s="22">
        <f>'Test Results (RAW)'!C5/'Test Results (RAW)'!B5</f>
        <v>1.1988950276243093</v>
      </c>
      <c r="D5" s="22">
        <f>'Test Results (RAW)'!D5/'Test Results (RAW)'!C5</f>
        <v>1.2027649769585254</v>
      </c>
      <c r="E5" s="22">
        <f>'Test Results (RAW)'!E5/'Test Results (RAW)'!D5</f>
        <v>1.0855683269476373</v>
      </c>
    </row>
    <row r="6" spans="2:5" ht="12.75">
      <c r="B6" s="23"/>
      <c r="C6" s="23"/>
      <c r="D6" s="23"/>
      <c r="E6" s="23"/>
    </row>
    <row r="7" spans="1:5" s="21" customFormat="1" ht="12.75">
      <c r="A7" s="5" t="s">
        <v>4</v>
      </c>
      <c r="B7" s="24"/>
      <c r="C7" s="24"/>
      <c r="D7" s="24"/>
      <c r="E7" s="24"/>
    </row>
    <row r="8" spans="1:5" s="2" customFormat="1" ht="12.75">
      <c r="A8" s="2" t="s">
        <v>5</v>
      </c>
      <c r="B8" s="25">
        <f>'Test Results (RAW)'!B8/'Test Results (RAW)'!B8</f>
        <v>1</v>
      </c>
      <c r="C8" s="25">
        <f>'Test Results (RAW)'!B8/'Test Results (RAW)'!C8</f>
        <v>1.2349785407725322</v>
      </c>
      <c r="D8" s="25">
        <f>'Test Results (RAW)'!C8/'Test Results (RAW)'!D8</f>
        <v>1.2198952879581153</v>
      </c>
      <c r="E8" s="25">
        <f>'Test Results (RAW)'!D8/'Test Results (RAW)'!E8</f>
        <v>1.1872571872571873</v>
      </c>
    </row>
    <row r="9" spans="1:5" s="2" customFormat="1" ht="12.75">
      <c r="A9" s="2" t="s">
        <v>6</v>
      </c>
      <c r="B9" s="25">
        <f>'Test Results (RAW)'!B9/'Test Results (RAW)'!B9</f>
        <v>1</v>
      </c>
      <c r="C9" s="25">
        <f>'Test Results (RAW)'!B9/'Test Results (RAW)'!C9</f>
        <v>1.2169501641301106</v>
      </c>
      <c r="D9" s="25">
        <f>'Test Results (RAW)'!C9/'Test Results (RAW)'!D9</f>
        <v>1.2659614658103513</v>
      </c>
      <c r="E9" s="25">
        <f>'Test Results (RAW)'!D9/'Test Results (RAW)'!E9</f>
        <v>1.1220856295040271</v>
      </c>
    </row>
    <row r="10" spans="1:5" s="2" customFormat="1" ht="12.75">
      <c r="A10" s="2" t="s">
        <v>2</v>
      </c>
      <c r="B10" s="25">
        <f>'Test Results (RAW)'!B10/'Test Results (RAW)'!B10</f>
        <v>1</v>
      </c>
      <c r="C10" s="25">
        <f>'Test Results (RAW)'!B10/'Test Results (RAW)'!C10</f>
        <v>1.220472440944882</v>
      </c>
      <c r="D10" s="25">
        <f>'Test Results (RAW)'!C10/'Test Results (RAW)'!D10</f>
        <v>1.1700921332388379</v>
      </c>
      <c r="E10" s="25">
        <f>'Test Results (RAW)'!D10/'Test Results (RAW)'!E10</f>
        <v>1.1377503023787126</v>
      </c>
    </row>
    <row r="11" spans="1:5" s="2" customFormat="1" ht="12.75">
      <c r="A11" s="2" t="s">
        <v>3</v>
      </c>
      <c r="B11" s="25">
        <f>'Test Results (RAW)'!B11/'Test Results (RAW)'!B11</f>
        <v>1</v>
      </c>
      <c r="C11" s="25">
        <f>'Test Results (RAW)'!B11/'Test Results (RAW)'!C11</f>
        <v>1.2178068410462777</v>
      </c>
      <c r="D11" s="25">
        <f>'Test Results (RAW)'!C11/'Test Results (RAW)'!D11</f>
        <v>1.221505376344086</v>
      </c>
      <c r="E11" s="25">
        <f>'Test Results (RAW)'!D11/'Test Results (RAW)'!E11</f>
        <v>1.1513972408914042</v>
      </c>
    </row>
    <row r="12" spans="2:5" ht="12.75">
      <c r="B12" s="23"/>
      <c r="C12" s="23"/>
      <c r="D12" s="23"/>
      <c r="E12" s="23"/>
    </row>
    <row r="13" spans="1:5" s="21" customFormat="1" ht="12.75">
      <c r="A13" s="5" t="s">
        <v>7</v>
      </c>
      <c r="B13" s="24"/>
      <c r="C13" s="24"/>
      <c r="D13" s="24"/>
      <c r="E13" s="24"/>
    </row>
    <row r="14" spans="1:5" s="1" customFormat="1" ht="12.75">
      <c r="A14" s="1" t="s">
        <v>8</v>
      </c>
      <c r="B14" s="22">
        <f>'Test Results (RAW)'!B14/'Test Results (RAW)'!B14</f>
        <v>1</v>
      </c>
      <c r="C14" s="22">
        <f>'Test Results (RAW)'!C14/'Test Results (RAW)'!B14</f>
        <v>1.223529411764706</v>
      </c>
      <c r="D14" s="22">
        <f>'Test Results (RAW)'!D14/'Test Results (RAW)'!C14</f>
        <v>1.2307692307692306</v>
      </c>
      <c r="E14" s="22">
        <f>'Test Results (RAW)'!E14/'Test Results (RAW)'!D14</f>
        <v>1.0989583333333333</v>
      </c>
    </row>
    <row r="15" spans="1:5" s="1" customFormat="1" ht="12.75">
      <c r="A15" s="1" t="s">
        <v>9</v>
      </c>
      <c r="B15" s="22">
        <f>'Test Results (RAW)'!B15/'Test Results (RAW)'!B15</f>
        <v>1</v>
      </c>
      <c r="C15" s="22">
        <f>'Test Results (RAW)'!C15/'Test Results (RAW)'!B15</f>
        <v>1.1931330472103003</v>
      </c>
      <c r="D15" s="22">
        <f>'Test Results (RAW)'!D15/'Test Results (RAW)'!C15</f>
        <v>1.3345323741007196</v>
      </c>
      <c r="E15" s="22">
        <f>'Test Results (RAW)'!E15/'Test Results (RAW)'!D15</f>
        <v>1.0943396226415094</v>
      </c>
    </row>
    <row r="16" spans="1:5" s="1" customFormat="1" ht="12.75">
      <c r="A16" s="1" t="s">
        <v>10</v>
      </c>
      <c r="B16" s="22">
        <f>'Test Results (RAW)'!B16/'Test Results (RAW)'!B16</f>
        <v>1</v>
      </c>
      <c r="C16" s="22">
        <f>'Test Results (RAW)'!C16/'Test Results (RAW)'!B16</f>
        <v>1.2079722703639515</v>
      </c>
      <c r="D16" s="22">
        <f>'Test Results (RAW)'!D16/'Test Results (RAW)'!C16</f>
        <v>1.1951219512195121</v>
      </c>
      <c r="E16" s="22">
        <f>'Test Results (RAW)'!E16/'Test Results (RAW)'!D16</f>
        <v>1.1788715486194479</v>
      </c>
    </row>
    <row r="17" spans="1:5" s="1" customFormat="1" ht="12.75">
      <c r="A17" s="1" t="s">
        <v>3</v>
      </c>
      <c r="B17" s="22">
        <f>'Test Results (RAW)'!B17/'Test Results (RAW)'!B17</f>
        <v>1</v>
      </c>
      <c r="C17" s="22">
        <f>'Test Results (RAW)'!C17/'Test Results (RAW)'!B17</f>
        <v>1.1885521885521884</v>
      </c>
      <c r="D17" s="22">
        <f>'Test Results (RAW)'!D17/'Test Results (RAW)'!C17</f>
        <v>1.2889518413597734</v>
      </c>
      <c r="E17" s="22">
        <f>'Test Results (RAW)'!E17/'Test Results (RAW)'!D17</f>
        <v>1.0945054945054946</v>
      </c>
    </row>
    <row r="18" spans="1:5" s="2" customFormat="1" ht="12.75">
      <c r="A18" s="2" t="s">
        <v>2</v>
      </c>
      <c r="B18" s="25">
        <f>'Test Results (RAW)'!B18/'Test Results (RAW)'!B18</f>
        <v>1</v>
      </c>
      <c r="C18" s="25">
        <f>'Test Results (RAW)'!B18/'Test Results (RAW)'!C18</f>
        <v>1.2146892655367232</v>
      </c>
      <c r="D18" s="25">
        <f>'Test Results (RAW)'!C18/'Test Results (RAW)'!D18</f>
        <v>1.1721854304635762</v>
      </c>
      <c r="E18" s="25">
        <f>'Test Results (RAW)'!D18/'Test Results (RAW)'!E18</f>
        <v>1.1353383458646618</v>
      </c>
    </row>
    <row r="19" spans="2:5" ht="12.75">
      <c r="B19" s="23"/>
      <c r="C19" s="23"/>
      <c r="D19" s="23"/>
      <c r="E19" s="23"/>
    </row>
    <row r="20" spans="1:5" s="2" customFormat="1" ht="12.75">
      <c r="A20" s="26" t="s">
        <v>13</v>
      </c>
      <c r="B20" s="25">
        <f>'Test Results (RAW)'!B20/'Test Results (RAW)'!B20</f>
        <v>1</v>
      </c>
      <c r="C20" s="25">
        <f>'Test Results (RAW)'!B20/'Test Results (RAW)'!C20</f>
        <v>1.2119205298013243</v>
      </c>
      <c r="D20" s="25">
        <f>'Test Results (RAW)'!C20/'Test Results (RAW)'!D20</f>
        <v>1.1984126984126984</v>
      </c>
      <c r="E20" s="25">
        <f>'Test Results (RAW)'!D20/'Test Results (RAW)'!E20</f>
        <v>1.1150442477876106</v>
      </c>
    </row>
    <row r="21" spans="2:5" ht="12.75">
      <c r="B21" s="23"/>
      <c r="C21" s="23"/>
      <c r="D21" s="23"/>
      <c r="E21" s="23"/>
    </row>
    <row r="22" spans="1:5" s="2" customFormat="1" ht="12.75">
      <c r="A22" s="26" t="s">
        <v>14</v>
      </c>
      <c r="B22" s="25">
        <f>'Test Results (RAW)'!B22/'Test Results (RAW)'!B22</f>
        <v>1</v>
      </c>
      <c r="C22" s="25">
        <f>'Test Results (RAW)'!B22/'Test Results (RAW)'!C22</f>
        <v>1.2446808510638299</v>
      </c>
      <c r="D22" s="25">
        <f>'Test Results (RAW)'!C22/'Test Results (RAW)'!D22</f>
        <v>1.2051282051282048</v>
      </c>
      <c r="E22" s="25">
        <f>'Test Results (RAW)'!D22/'Test Results (RAW)'!E22</f>
        <v>1.04</v>
      </c>
    </row>
    <row r="23" spans="2:5" ht="12.75">
      <c r="B23" s="23"/>
      <c r="C23" s="23"/>
      <c r="D23" s="23"/>
      <c r="E23" s="23"/>
    </row>
    <row r="24" spans="1:5" s="21" customFormat="1" ht="12.75">
      <c r="A24" s="5" t="s">
        <v>15</v>
      </c>
      <c r="B24" s="24"/>
      <c r="C24" s="24"/>
      <c r="D24" s="24"/>
      <c r="E24" s="24"/>
    </row>
    <row r="25" spans="1:5" s="1" customFormat="1" ht="12.75">
      <c r="A25" s="1" t="s">
        <v>16</v>
      </c>
      <c r="B25" s="22">
        <f>'Test Results (RAW)'!B25/'Test Results (RAW)'!B25</f>
        <v>1</v>
      </c>
      <c r="C25" s="22">
        <f>'Test Results (RAW)'!C25/'Test Results (RAW)'!B25</f>
        <v>1.2135922330097086</v>
      </c>
      <c r="D25" s="22">
        <f>'Test Results (RAW)'!D25/'Test Results (RAW)'!C25</f>
        <v>1.176</v>
      </c>
      <c r="E25" s="22">
        <f>'Test Results (RAW)'!E25/'Test Results (RAW)'!D25</f>
        <v>1.1496598639455782</v>
      </c>
    </row>
    <row r="26" spans="1:5" s="1" customFormat="1" ht="12.75">
      <c r="A26" s="1" t="s">
        <v>17</v>
      </c>
      <c r="B26" s="22">
        <f>'Test Results (RAW)'!B26/'Test Results (RAW)'!B26</f>
        <v>1</v>
      </c>
      <c r="C26" s="22">
        <f>'Test Results (RAW)'!C26/'Test Results (RAW)'!B26</f>
        <v>1.2065217391304348</v>
      </c>
      <c r="D26" s="22">
        <f>'Test Results (RAW)'!D26/'Test Results (RAW)'!C26</f>
        <v>1.1756756756756757</v>
      </c>
      <c r="E26" s="22">
        <f>'Test Results (RAW)'!E26/'Test Results (RAW)'!D26</f>
        <v>1.1302681992337165</v>
      </c>
    </row>
    <row r="27" spans="1:5" s="1" customFormat="1" ht="12.75">
      <c r="A27" s="1" t="s">
        <v>18</v>
      </c>
      <c r="B27" s="22">
        <f>'Test Results (RAW)'!B27/'Test Results (RAW)'!B27</f>
        <v>1</v>
      </c>
      <c r="C27" s="22">
        <f>'Test Results (RAW)'!C27/'Test Results (RAW)'!B27</f>
        <v>1.2016806722689075</v>
      </c>
      <c r="D27" s="22">
        <f>'Test Results (RAW)'!D27/'Test Results (RAW)'!C27</f>
        <v>1.1643356643356644</v>
      </c>
      <c r="E27" s="22">
        <f>'Test Results (RAW)'!E27/'Test Results (RAW)'!D27</f>
        <v>1.135135135135135</v>
      </c>
    </row>
    <row r="28" spans="1:5" s="1" customFormat="1" ht="12.75">
      <c r="A28" s="1" t="s">
        <v>19</v>
      </c>
      <c r="B28" s="22">
        <f>'Test Results (RAW)'!B28/'Test Results (RAW)'!B28</f>
        <v>1</v>
      </c>
      <c r="C28" s="22">
        <f>'Test Results (RAW)'!C28/'Test Results (RAW)'!B28</f>
        <v>1.1910112359550562</v>
      </c>
      <c r="D28" s="22">
        <f>'Test Results (RAW)'!D28/'Test Results (RAW)'!C28</f>
        <v>1.150943396226415</v>
      </c>
      <c r="E28" s="22">
        <f>'Test Results (RAW)'!E28/'Test Results (RAW)'!D28</f>
        <v>1.0491803278688525</v>
      </c>
    </row>
    <row r="29" spans="1:5" s="1" customFormat="1" ht="12.75">
      <c r="A29" s="1" t="s">
        <v>20</v>
      </c>
      <c r="B29" s="22">
        <f>'Test Results (RAW)'!B29/'Test Results (RAW)'!B29</f>
        <v>1</v>
      </c>
      <c r="C29" s="22">
        <f>'Test Results (RAW)'!C29/'Test Results (RAW)'!B29</f>
        <v>1.2215909090909092</v>
      </c>
      <c r="D29" s="22">
        <f>'Test Results (RAW)'!D29/'Test Results (RAW)'!C29</f>
        <v>1.1534883720930234</v>
      </c>
      <c r="E29" s="22">
        <f>'Test Results (RAW)'!E29/'Test Results (RAW)'!D29</f>
        <v>1.1290322580645162</v>
      </c>
    </row>
    <row r="30" spans="1:5" s="1" customFormat="1" ht="12.75">
      <c r="A30" s="1" t="s">
        <v>21</v>
      </c>
      <c r="B30" s="22">
        <f>'Test Results (RAW)'!B30/'Test Results (RAW)'!B30</f>
        <v>1</v>
      </c>
      <c r="C30" s="22">
        <f>'Test Results (RAW)'!C30/'Test Results (RAW)'!B30</f>
        <v>1.2222222222222223</v>
      </c>
      <c r="D30" s="22">
        <f>'Test Results (RAW)'!D30/'Test Results (RAW)'!C30</f>
        <v>1.1818181818181819</v>
      </c>
      <c r="E30" s="22">
        <f>'Test Results (RAW)'!E30/'Test Results (RAW)'!D30</f>
        <v>1.1442307692307692</v>
      </c>
    </row>
    <row r="31" spans="1:5" s="1" customFormat="1" ht="12.75">
      <c r="A31" s="1" t="s">
        <v>3</v>
      </c>
      <c r="B31" s="22">
        <f>'Test Results (RAW)'!B31/'Test Results (RAW)'!B31</f>
        <v>1</v>
      </c>
      <c r="C31" s="22">
        <f>'Test Results (RAW)'!C31/'Test Results (RAW)'!B31</f>
        <v>1.2083333333333333</v>
      </c>
      <c r="D31" s="22">
        <f>'Test Results (RAW)'!D31/'Test Results (RAW)'!C31</f>
        <v>1.1666666666666667</v>
      </c>
      <c r="E31" s="22">
        <f>'Test Results (RAW)'!E31/'Test Results (RAW)'!D31</f>
        <v>1.0246305418719213</v>
      </c>
    </row>
    <row r="32" spans="2:5" ht="12.75">
      <c r="B32" s="23"/>
      <c r="C32" s="23"/>
      <c r="D32" s="23"/>
      <c r="E32" s="23"/>
    </row>
    <row r="33" spans="1:5" s="21" customFormat="1" ht="12.75">
      <c r="A33" s="5" t="s">
        <v>12</v>
      </c>
      <c r="B33" s="24"/>
      <c r="C33" s="24"/>
      <c r="D33" s="24"/>
      <c r="E33" s="24"/>
    </row>
    <row r="34" spans="1:5" s="2" customFormat="1" ht="12.75">
      <c r="A34" s="2" t="s">
        <v>22</v>
      </c>
      <c r="B34" s="25">
        <f>'Test Results (RAW)'!B34/'Test Results (RAW)'!B34</f>
        <v>1</v>
      </c>
      <c r="C34" s="25">
        <f>'Test Results (RAW)'!B34/'Test Results (RAW)'!C34</f>
        <v>1.152006783493499</v>
      </c>
      <c r="D34" s="25">
        <f>'Test Results (RAW)'!C34/'Test Results (RAW)'!D34</f>
        <v>1.1458738178520536</v>
      </c>
      <c r="E34" s="25">
        <f>'Test Results (RAW)'!D34/'Test Results (RAW)'!E34</f>
        <v>1.0436722552731206</v>
      </c>
    </row>
    <row r="35" spans="1:5" s="2" customFormat="1" ht="12.75">
      <c r="A35" s="2" t="s">
        <v>1</v>
      </c>
      <c r="B35" s="25">
        <f>'Test Results (RAW)'!B35/'Test Results (RAW)'!B35</f>
        <v>1</v>
      </c>
      <c r="C35" s="25">
        <f>'Test Results (RAW)'!B35/'Test Results (RAW)'!C35</f>
        <v>1.0951937984496125</v>
      </c>
      <c r="D35" s="25">
        <f>'Test Results (RAW)'!C35/'Test Results (RAW)'!D35</f>
        <v>1.0622529644268774</v>
      </c>
      <c r="E35" s="25">
        <f>'Test Results (RAW)'!D35/'Test Results (RAW)'!E35</f>
        <v>1.0505190311418686</v>
      </c>
    </row>
    <row r="36" spans="1:5" s="2" customFormat="1" ht="12.75">
      <c r="A36" s="2" t="s">
        <v>10</v>
      </c>
      <c r="B36" s="25">
        <f>'Test Results (RAW)'!B36/'Test Results (RAW)'!B36</f>
        <v>1</v>
      </c>
      <c r="C36" s="25">
        <f>'Test Results (RAW)'!B36/'Test Results (RAW)'!C36</f>
        <v>1.1844888366627495</v>
      </c>
      <c r="D36" s="25">
        <f>'Test Results (RAW)'!C36/'Test Results (RAW)'!D36</f>
        <v>1.2360203340595497</v>
      </c>
      <c r="E36" s="25">
        <f>'Test Results (RAW)'!D36/'Test Results (RAW)'!E36</f>
        <v>1.008544921875</v>
      </c>
    </row>
    <row r="37" spans="1:5" s="2" customFormat="1" ht="12.75">
      <c r="A37" s="2" t="s">
        <v>9</v>
      </c>
      <c r="B37" s="25">
        <f>'Test Results (RAW)'!B37/'Test Results (RAW)'!B37</f>
        <v>1</v>
      </c>
      <c r="C37" s="25">
        <f>'Test Results (RAW)'!B37/'Test Results (RAW)'!C37</f>
        <v>1.184708183893055</v>
      </c>
      <c r="D37" s="25">
        <f>'Test Results (RAW)'!C37/'Test Results (RAW)'!D37</f>
        <v>1.1717287488061128</v>
      </c>
      <c r="E37" s="25">
        <f>'Test Results (RAW)'!D37/'Test Results (RAW)'!E37</f>
        <v>1.0648901545972336</v>
      </c>
    </row>
    <row r="38" spans="2:5" ht="12.75">
      <c r="B38" s="23"/>
      <c r="C38" s="23"/>
      <c r="D38" s="23"/>
      <c r="E38" s="23"/>
    </row>
    <row r="39" spans="1:5" s="21" customFormat="1" ht="12.75">
      <c r="A39" s="5" t="s">
        <v>11</v>
      </c>
      <c r="B39" s="24"/>
      <c r="C39" s="24"/>
      <c r="D39" s="24"/>
      <c r="E39" s="24"/>
    </row>
    <row r="40" spans="1:5" s="2" customFormat="1" ht="12.75">
      <c r="A40" s="2" t="s">
        <v>22</v>
      </c>
      <c r="B40" s="25">
        <f>'Test Results (RAW)'!B40/'Test Results (RAW)'!B40</f>
        <v>1</v>
      </c>
      <c r="C40" s="25">
        <f>'Test Results (RAW)'!B40/'Test Results (RAW)'!C40</f>
        <v>1.2026200873362445</v>
      </c>
      <c r="D40" s="25">
        <f>'Test Results (RAW)'!C40/'Test Results (RAW)'!D40</f>
        <v>1.2137809187279152</v>
      </c>
      <c r="E40" s="25">
        <f>'Test Results (RAW)'!D40/'Test Results (RAW)'!E40</f>
        <v>1.1003110419906688</v>
      </c>
    </row>
    <row r="41" spans="1:5" s="2" customFormat="1" ht="12.75">
      <c r="A41" s="2" t="s">
        <v>10</v>
      </c>
      <c r="B41" s="25">
        <f>'Test Results (RAW)'!B41/'Test Results (RAW)'!B41</f>
        <v>1</v>
      </c>
      <c r="C41" s="25">
        <f>'Test Results (RAW)'!B41/'Test Results (RAW)'!C41</f>
        <v>1.2159194876486734</v>
      </c>
      <c r="D41" s="25">
        <f>'Test Results (RAW)'!C41/'Test Results (RAW)'!D41</f>
        <v>1.2672463768115942</v>
      </c>
      <c r="E41" s="25">
        <f>'Test Results (RAW)'!D41/'Test Results (RAW)'!E41</f>
        <v>1.1208576998050683</v>
      </c>
    </row>
    <row r="42" spans="1:5" s="2" customFormat="1" ht="12.75">
      <c r="A42" s="2" t="s">
        <v>1</v>
      </c>
      <c r="B42" s="25">
        <f>'Test Results (RAW)'!B42/'Test Results (RAW)'!B42</f>
        <v>1</v>
      </c>
      <c r="C42" s="25">
        <f>'Test Results (RAW)'!B42/'Test Results (RAW)'!C42</f>
        <v>1.179757085020243</v>
      </c>
      <c r="D42" s="25">
        <f>'Test Results (RAW)'!C42/'Test Results (RAW)'!D42</f>
        <v>1.129917657822507</v>
      </c>
      <c r="E42" s="25">
        <f>'Test Results (RAW)'!D42/'Test Results (RAW)'!E42</f>
        <v>1.0684261974584555</v>
      </c>
    </row>
    <row r="43" spans="1:5" s="2" customFormat="1" ht="12.75">
      <c r="A43" s="2" t="s">
        <v>23</v>
      </c>
      <c r="B43" s="25">
        <f>'Test Results (RAW)'!B43/'Test Results (RAW)'!B43</f>
        <v>1</v>
      </c>
      <c r="C43" s="25">
        <f>'Test Results (RAW)'!B43/'Test Results (RAW)'!C43</f>
        <v>1.2115869017632241</v>
      </c>
      <c r="D43" s="25">
        <f>'Test Results (RAW)'!C43/'Test Results (RAW)'!D43</f>
        <v>1.2563291139240507</v>
      </c>
      <c r="E43" s="25">
        <f>'Test Results (RAW)'!D43/'Test Results (RAW)'!E43</f>
        <v>1.1285714285714286</v>
      </c>
    </row>
    <row r="44" spans="2:5" ht="12.75">
      <c r="B44" s="23"/>
      <c r="C44" s="23"/>
      <c r="D44" s="23"/>
      <c r="E44" s="23"/>
    </row>
    <row r="45" spans="1:5" s="21" customFormat="1" ht="12.75">
      <c r="A45" s="5" t="s">
        <v>24</v>
      </c>
      <c r="B45" s="24"/>
      <c r="C45" s="24"/>
      <c r="D45" s="24"/>
      <c r="E45" s="24"/>
    </row>
    <row r="46" spans="1:5" s="1" customFormat="1" ht="12.75">
      <c r="A46" s="1" t="s">
        <v>10</v>
      </c>
      <c r="B46" s="22">
        <f>'Test Results (RAW)'!B46/'Test Results (RAW)'!B46</f>
        <v>1</v>
      </c>
      <c r="C46" s="22">
        <f>'Test Results (RAW)'!C46/'Test Results (RAW)'!B46</f>
        <v>1.1736694677871151</v>
      </c>
      <c r="D46" s="22">
        <f>'Test Results (RAW)'!D46/'Test Results (RAW)'!C46</f>
        <v>1.1837708830548925</v>
      </c>
      <c r="E46" s="22">
        <f>'Test Results (RAW)'!E46/'Test Results (RAW)'!D46</f>
        <v>1.122983870967742</v>
      </c>
    </row>
    <row r="47" spans="1:5" s="1" customFormat="1" ht="12.75">
      <c r="A47" s="1" t="s">
        <v>1</v>
      </c>
      <c r="B47" s="22">
        <f>'Test Results (RAW)'!B47/'Test Results (RAW)'!B47</f>
        <v>1</v>
      </c>
      <c r="C47" s="22">
        <f>'Test Results (RAW)'!C47/'Test Results (RAW)'!B47</f>
        <v>1.1574468085106384</v>
      </c>
      <c r="D47" s="22">
        <f>'Test Results (RAW)'!D47/'Test Results (RAW)'!C47</f>
        <v>1.0036764705882353</v>
      </c>
      <c r="E47" s="22">
        <f>'Test Results (RAW)'!E47/'Test Results (RAW)'!D47</f>
        <v>1.1831501831501832</v>
      </c>
    </row>
    <row r="48" spans="1:5" s="1" customFormat="1" ht="12.75">
      <c r="A48" s="1" t="s">
        <v>9</v>
      </c>
      <c r="B48" s="22">
        <f>'Test Results (RAW)'!B48/'Test Results (RAW)'!B48</f>
        <v>1</v>
      </c>
      <c r="C48" s="22">
        <f>'Test Results (RAW)'!C48/'Test Results (RAW)'!B48</f>
        <v>1.1643835616438356</v>
      </c>
      <c r="D48" s="22">
        <f>'Test Results (RAW)'!D48/'Test Results (RAW)'!C48</f>
        <v>1.4941176470588236</v>
      </c>
      <c r="E48" s="22">
        <f>'Test Results (RAW)'!E48/'Test Results (RAW)'!D48</f>
        <v>1.0813648293963254</v>
      </c>
    </row>
    <row r="49" spans="1:5" s="1" customFormat="1" ht="12.75">
      <c r="A49" s="1" t="s">
        <v>22</v>
      </c>
      <c r="B49" s="22">
        <f>'Test Results (RAW)'!B49/'Test Results (RAW)'!B49</f>
        <v>1</v>
      </c>
      <c r="C49" s="22">
        <f>'Test Results (RAW)'!C49/'Test Results (RAW)'!B49</f>
        <v>1.1581027667984192</v>
      </c>
      <c r="D49" s="22">
        <f>'Test Results (RAW)'!D49/'Test Results (RAW)'!C49</f>
        <v>1.0477815699658701</v>
      </c>
      <c r="E49" s="22">
        <f>'Test Results (RAW)'!E49/'Test Results (RAW)'!D49</f>
        <v>1.1693811074918568</v>
      </c>
    </row>
    <row r="50" spans="2:5" ht="12.75">
      <c r="B50" s="23"/>
      <c r="C50" s="23"/>
      <c r="D50" s="23"/>
      <c r="E50" s="23"/>
    </row>
    <row r="51" spans="1:5" s="2" customFormat="1" ht="12.75">
      <c r="A51" s="26" t="s">
        <v>25</v>
      </c>
      <c r="B51" s="25">
        <f>'Test Results (RAW)'!B51/'Test Results (RAW)'!B51</f>
        <v>1</v>
      </c>
      <c r="C51" s="25">
        <f>'Test Results (RAW)'!B51/'Test Results (RAW)'!C51</f>
        <v>1.1985018726591758</v>
      </c>
      <c r="D51" s="25">
        <f>'Test Results (RAW)'!C51/'Test Results (RAW)'!D51</f>
        <v>1.219178082191781</v>
      </c>
      <c r="E51" s="25">
        <f>'Test Results (RAW)'!D51/'Test Results (RAW)'!E51</f>
        <v>1.0579710144927534</v>
      </c>
    </row>
    <row r="52" spans="2:5" ht="12.75">
      <c r="B52" s="23"/>
      <c r="C52" s="23"/>
      <c r="D52" s="23"/>
      <c r="E52" s="23"/>
    </row>
    <row r="53" spans="1:5" s="21" customFormat="1" ht="12.75">
      <c r="A53" s="5" t="s">
        <v>26</v>
      </c>
      <c r="B53" s="24"/>
      <c r="C53" s="24"/>
      <c r="D53" s="24"/>
      <c r="E53" s="24"/>
    </row>
    <row r="54" spans="1:5" s="1" customFormat="1" ht="12.75">
      <c r="A54" s="1" t="s">
        <v>27</v>
      </c>
      <c r="B54" s="22">
        <f>'Test Results (RAW)'!B54/'Test Results (RAW)'!B54</f>
        <v>1</v>
      </c>
      <c r="C54" s="22">
        <f>'Test Results (RAW)'!C54/'Test Results (RAW)'!B54</f>
        <v>1.1953143966982278</v>
      </c>
      <c r="D54" s="22">
        <f>'Test Results (RAW)'!D54/'Test Results (RAW)'!C54</f>
        <v>1.1693916929013914</v>
      </c>
      <c r="E54" s="22">
        <f>'Test Results (RAW)'!E54/'Test Results (RAW)'!D54</f>
        <v>1.1212331741207122</v>
      </c>
    </row>
    <row r="55" spans="1:5" s="1" customFormat="1" ht="12.75">
      <c r="A55" s="1" t="s">
        <v>28</v>
      </c>
      <c r="B55" s="22">
        <f>'Test Results (RAW)'!B55/'Test Results (RAW)'!B55</f>
        <v>1</v>
      </c>
      <c r="C55" s="22">
        <f>'Test Results (RAW)'!C55/'Test Results (RAW)'!B55</f>
        <v>1.213548492791612</v>
      </c>
      <c r="D55" s="22">
        <f>'Test Results (RAW)'!D55/'Test Results (RAW)'!C55</f>
        <v>1.1664529193385083</v>
      </c>
      <c r="E55" s="22">
        <f>'Test Results (RAW)'!E55/'Test Results (RAW)'!D55</f>
        <v>1.2486545917481626</v>
      </c>
    </row>
    <row r="56" spans="1:5" s="1" customFormat="1" ht="12.75">
      <c r="A56" s="1" t="s">
        <v>29</v>
      </c>
      <c r="B56" s="22">
        <f>'Test Results (RAW)'!B56/'Test Results (RAW)'!B56</f>
        <v>1</v>
      </c>
      <c r="C56" s="22">
        <f>'Test Results (RAW)'!C56/'Test Results (RAW)'!B56</f>
        <v>1.2209058062347702</v>
      </c>
      <c r="D56" s="22">
        <f>'Test Results (RAW)'!D56/'Test Results (RAW)'!C56</f>
        <v>1.1729525120440467</v>
      </c>
      <c r="E56" s="22">
        <f>'Test Results (RAW)'!E56/'Test Results (RAW)'!D56</f>
        <v>1.145396937158951</v>
      </c>
    </row>
    <row r="57" spans="1:5" s="1" customFormat="1" ht="12.75">
      <c r="A57" s="1" t="s">
        <v>30</v>
      </c>
      <c r="B57" s="22">
        <f>'Test Results (RAW)'!B57/'Test Results (RAW)'!B57</f>
        <v>1</v>
      </c>
      <c r="C57" s="22">
        <f>'Test Results (RAW)'!C57/'Test Results (RAW)'!B57</f>
        <v>1.1873912598505783</v>
      </c>
      <c r="D57" s="22">
        <f>'Test Results (RAW)'!D57/'Test Results (RAW)'!C57</f>
        <v>1.1512670229270816</v>
      </c>
      <c r="E57" s="22">
        <f>'Test Results (RAW)'!E57/'Test Results (RAW)'!D57</f>
        <v>1.1446432582166655</v>
      </c>
    </row>
    <row r="58" spans="1:5" s="1" customFormat="1" ht="12.75">
      <c r="A58" s="1" t="s">
        <v>31</v>
      </c>
      <c r="B58" s="22">
        <f>'Test Results (RAW)'!B58/'Test Results (RAW)'!B58</f>
        <v>1</v>
      </c>
      <c r="C58" s="22">
        <f>'Test Results (RAW)'!C58/'Test Results (RAW)'!B58</f>
        <v>1.2119519008866757</v>
      </c>
      <c r="D58" s="22">
        <f>'Test Results (RAW)'!D58/'Test Results (RAW)'!C58</f>
        <v>1.1840048105832832</v>
      </c>
      <c r="E58" s="22">
        <f>'Test Results (RAW)'!E58/'Test Results (RAW)'!D58</f>
        <v>1.1183341797866937</v>
      </c>
    </row>
    <row r="59" spans="1:5" s="1" customFormat="1" ht="12.75">
      <c r="A59" s="1" t="s">
        <v>32</v>
      </c>
      <c r="B59" s="22">
        <f>'Test Results (RAW)'!B59/'Test Results (RAW)'!B59</f>
        <v>1</v>
      </c>
      <c r="C59" s="22">
        <f>'Test Results (RAW)'!C59/'Test Results (RAW)'!B59</f>
        <v>1.1154036651807824</v>
      </c>
      <c r="D59" s="22">
        <f>'Test Results (RAW)'!D59/'Test Results (RAW)'!C59</f>
        <v>1.0994671403197158</v>
      </c>
      <c r="E59" s="22">
        <f>'Test Results (RAW)'!E59/'Test Results (RAW)'!D59</f>
        <v>1.132875605815832</v>
      </c>
    </row>
    <row r="60" spans="1:5" s="1" customFormat="1" ht="12.75">
      <c r="A60" s="1" t="s">
        <v>33</v>
      </c>
      <c r="B60" s="22">
        <f>'Test Results (RAW)'!B60/'Test Results (RAW)'!B60</f>
        <v>1</v>
      </c>
      <c r="C60" s="22">
        <f>'Test Results (RAW)'!C60/'Test Results (RAW)'!B60</f>
        <v>1.2003966896929072</v>
      </c>
      <c r="D60" s="22">
        <f>'Test Results (RAW)'!D60/'Test Results (RAW)'!C60</f>
        <v>1.1228420033046551</v>
      </c>
      <c r="E60" s="22">
        <f>'Test Results (RAW)'!E60/'Test Results (RAW)'!D60</f>
        <v>1.0976302836555538</v>
      </c>
    </row>
    <row r="61" spans="1:5" s="1" customFormat="1" ht="12.75">
      <c r="A61" s="1" t="s">
        <v>34</v>
      </c>
      <c r="B61" s="22">
        <f>'Test Results (RAW)'!B61/'Test Results (RAW)'!B61</f>
        <v>1</v>
      </c>
      <c r="C61" s="22">
        <f>'Test Results (RAW)'!C61/'Test Results (RAW)'!B61</f>
        <v>1.193721190980441</v>
      </c>
      <c r="D61" s="22">
        <f>'Test Results (RAW)'!D61/'Test Results (RAW)'!C61</f>
        <v>1.2322062199958255</v>
      </c>
      <c r="E61" s="22">
        <f>'Test Results (RAW)'!E61/'Test Results (RAW)'!D61</f>
        <v>1.1084102650969765</v>
      </c>
    </row>
    <row r="62" spans="1:5" s="1" customFormat="1" ht="12.75">
      <c r="A62" s="1" t="s">
        <v>35</v>
      </c>
      <c r="B62" s="22">
        <f>'Test Results (RAW)'!B62/'Test Results (RAW)'!B62</f>
        <v>1</v>
      </c>
      <c r="C62" s="22">
        <f>'Test Results (RAW)'!C62/'Test Results (RAW)'!B62</f>
        <v>1.2255689424364122</v>
      </c>
      <c r="D62" s="22">
        <f>'Test Results (RAW)'!D62/'Test Results (RAW)'!C62</f>
        <v>1.1654833424358275</v>
      </c>
      <c r="E62" s="22">
        <f>'Test Results (RAW)'!E62/'Test Results (RAW)'!D62</f>
        <v>1.161199625117151</v>
      </c>
    </row>
    <row r="63" spans="1:5" s="1" customFormat="1" ht="12.75">
      <c r="A63" s="1" t="s">
        <v>36</v>
      </c>
      <c r="B63" s="22">
        <f>'Test Results (RAW)'!B63/'Test Results (RAW)'!B63</f>
        <v>1</v>
      </c>
      <c r="C63" s="22">
        <f>'Test Results (RAW)'!C63/'Test Results (RAW)'!B63</f>
        <v>1.2197095435684646</v>
      </c>
      <c r="D63" s="22">
        <f>'Test Results (RAW)'!D63/'Test Results (RAW)'!C63</f>
        <v>1.1522367749617282</v>
      </c>
      <c r="E63" s="22">
        <f>'Test Results (RAW)'!E63/'Test Results (RAW)'!D63</f>
        <v>1.1808385001476234</v>
      </c>
    </row>
    <row r="64" spans="1:5" s="1" customFormat="1" ht="12.75">
      <c r="A64" s="1" t="s">
        <v>37</v>
      </c>
      <c r="B64" s="22">
        <f>'Test Results (RAW)'!B64/'Test Results (RAW)'!B64</f>
        <v>1</v>
      </c>
      <c r="C64" s="22">
        <f>'Test Results (RAW)'!C64/'Test Results (RAW)'!B64</f>
        <v>1.1856983240223464</v>
      </c>
      <c r="D64" s="22">
        <f>'Test Results (RAW)'!D64/'Test Results (RAW)'!C64</f>
        <v>1.1686015831134564</v>
      </c>
      <c r="E64" s="22">
        <f>'Test Results (RAW)'!E64/'Test Results (RAW)'!D64</f>
        <v>1.1312131084088637</v>
      </c>
    </row>
    <row r="65" spans="1:5" s="1" customFormat="1" ht="12.75">
      <c r="A65" s="1" t="s">
        <v>38</v>
      </c>
      <c r="B65" s="22">
        <f>'Test Results (RAW)'!B65/'Test Results (RAW)'!B65</f>
        <v>1</v>
      </c>
      <c r="C65" s="22">
        <f>'Test Results (RAW)'!C65/'Test Results (RAW)'!B65</f>
        <v>1.1970238095238095</v>
      </c>
      <c r="D65" s="22">
        <f>'Test Results (RAW)'!D65/'Test Results (RAW)'!C65</f>
        <v>1.1617105917454003</v>
      </c>
      <c r="E65" s="22">
        <f>'Test Results (RAW)'!E65/'Test Results (RAW)'!D65</f>
        <v>1.1439945210170361</v>
      </c>
    </row>
    <row r="66" spans="2:5" ht="12.75">
      <c r="B66" s="23"/>
      <c r="C66" s="23"/>
      <c r="D66" s="23"/>
      <c r="E66" s="23"/>
    </row>
    <row r="67" spans="1:5" s="1" customFormat="1" ht="12.75">
      <c r="A67" s="11" t="s">
        <v>39</v>
      </c>
      <c r="B67" s="22">
        <f>'Test Results (RAW)'!B67/'Test Results (RAW)'!B67</f>
        <v>1</v>
      </c>
      <c r="C67" s="22">
        <f>'Test Results (RAW)'!C67/'Test Results (RAW)'!B67</f>
        <v>1.2106481481481484</v>
      </c>
      <c r="D67" s="22">
        <f>'Test Results (RAW)'!D67/'Test Results (RAW)'!C67</f>
        <v>1.2268961121733588</v>
      </c>
      <c r="E67" s="22">
        <f>'Test Results (RAW)'!E67/'Test Results (RAW)'!D67</f>
        <v>1.1412987012987013</v>
      </c>
    </row>
    <row r="68" spans="2:5" ht="12.75">
      <c r="B68" s="23"/>
      <c r="C68" s="23"/>
      <c r="D68" s="23"/>
      <c r="E68" s="23"/>
    </row>
    <row r="69" spans="1:5" s="21" customFormat="1" ht="12.75">
      <c r="A69" s="5" t="s">
        <v>40</v>
      </c>
      <c r="B69" s="24"/>
      <c r="C69" s="24"/>
      <c r="D69" s="24"/>
      <c r="E69" s="24"/>
    </row>
    <row r="70" spans="1:5" s="1" customFormat="1" ht="12.75">
      <c r="A70" s="1" t="s">
        <v>41</v>
      </c>
      <c r="B70" s="22">
        <f>'Test Results (RAW)'!B70/'Test Results (RAW)'!B70</f>
        <v>1</v>
      </c>
      <c r="C70" s="22">
        <f>'Test Results (RAW)'!C70/'Test Results (RAW)'!B70</f>
        <v>1.2545376220562894</v>
      </c>
      <c r="D70" s="22">
        <f>'Test Results (RAW)'!D70/'Test Results (RAW)'!C70</f>
        <v>1.1912414440400159</v>
      </c>
      <c r="E70" s="22">
        <f>'Test Results (RAW)'!E70/'Test Results (RAW)'!D70</f>
        <v>1.1010050540961238</v>
      </c>
    </row>
    <row r="71" spans="1:5" s="1" customFormat="1" ht="12.75">
      <c r="A71" s="1" t="s">
        <v>42</v>
      </c>
      <c r="B71" s="22">
        <f>'Test Results (RAW)'!B71/'Test Results (RAW)'!B71</f>
        <v>1</v>
      </c>
      <c r="C71" s="22">
        <f>'Test Results (RAW)'!C71/'Test Results (RAW)'!B71</f>
        <v>1.200021177467175</v>
      </c>
      <c r="D71" s="22">
        <f>'Test Results (RAW)'!D71/'Test Results (RAW)'!C71</f>
        <v>1.2491837995235153</v>
      </c>
      <c r="E71" s="22">
        <f>'Test Results (RAW)'!E71/'Test Results (RAW)'!D71</f>
        <v>1.1366815003178639</v>
      </c>
    </row>
    <row r="72" spans="1:5" s="1" customFormat="1" ht="12.75">
      <c r="A72" s="1" t="s">
        <v>3</v>
      </c>
      <c r="B72" s="22">
        <f>'Test Results (RAW)'!B72/'Test Results (RAW)'!B72</f>
        <v>1</v>
      </c>
      <c r="C72" s="22">
        <f>'Test Results (RAW)'!C72/'Test Results (RAW)'!B72</f>
        <v>1.2269769493768612</v>
      </c>
      <c r="D72" s="22">
        <f>'Test Results (RAW)'!D72/'Test Results (RAW)'!C72</f>
        <v>1.2198651685393258</v>
      </c>
      <c r="E72" s="22">
        <f>'Test Results (RAW)'!E72/'Test Results (RAW)'!D72</f>
        <v>1.1187090118635326</v>
      </c>
    </row>
    <row r="73" spans="2:5" ht="12.75">
      <c r="B73" s="23"/>
      <c r="C73" s="23"/>
      <c r="D73" s="23"/>
      <c r="E73" s="23"/>
    </row>
    <row r="74" spans="1:5" s="21" customFormat="1" ht="12.75">
      <c r="A74" s="5" t="s">
        <v>43</v>
      </c>
      <c r="B74" s="24"/>
      <c r="C74" s="24"/>
      <c r="D74" s="24"/>
      <c r="E74" s="24"/>
    </row>
    <row r="75" spans="1:5" s="2" customFormat="1" ht="12.75">
      <c r="A75" s="2" t="s">
        <v>44</v>
      </c>
      <c r="B75" s="25">
        <f>'Test Results (RAW)'!B75/'Test Results (RAW)'!B75</f>
        <v>1</v>
      </c>
      <c r="C75" s="25">
        <f>'Test Results (RAW)'!B75/'Test Results (RAW)'!C75</f>
        <v>1.2528869825638944</v>
      </c>
      <c r="D75" s="25">
        <f>'Test Results (RAW)'!C75/'Test Results (RAW)'!D75</f>
        <v>1.039275163536611</v>
      </c>
      <c r="E75" s="25">
        <f>'Test Results (RAW)'!D75/'Test Results (RAW)'!E75</f>
        <v>1.1117888563049854</v>
      </c>
    </row>
    <row r="76" spans="1:5" s="2" customFormat="1" ht="12.75">
      <c r="A76" s="2" t="s">
        <v>45</v>
      </c>
      <c r="B76" s="25">
        <f>'Test Results (RAW)'!B76/'Test Results (RAW)'!B76</f>
        <v>1</v>
      </c>
      <c r="C76" s="25">
        <f>'Test Results (RAW)'!B76/'Test Results (RAW)'!C76</f>
        <v>1.1854311265349706</v>
      </c>
      <c r="D76" s="25">
        <f>'Test Results (RAW)'!C76/'Test Results (RAW)'!D76</f>
        <v>1.1558161061400802</v>
      </c>
      <c r="E76" s="25">
        <f>'Test Results (RAW)'!D76/'Test Results (RAW)'!E76</f>
        <v>1.0803333333333334</v>
      </c>
    </row>
    <row r="77" spans="1:5" s="2" customFormat="1" ht="12.75">
      <c r="A77" s="2" t="s">
        <v>46</v>
      </c>
      <c r="B77" s="25">
        <f>'Test Results (RAW)'!B77/'Test Results (RAW)'!B77</f>
        <v>1</v>
      </c>
      <c r="C77" s="25">
        <f>'Test Results (RAW)'!B77/'Test Results (RAW)'!C77</f>
        <v>1.1908768217345302</v>
      </c>
      <c r="D77" s="25">
        <f>'Test Results (RAW)'!C77/'Test Results (RAW)'!D77</f>
        <v>1.207086208672366</v>
      </c>
      <c r="E77" s="25">
        <f>'Test Results (RAW)'!D77/'Test Results (RAW)'!E77</f>
        <v>1.1083333333333334</v>
      </c>
    </row>
    <row r="78" spans="1:5" s="2" customFormat="1" ht="12.75">
      <c r="A78" s="2" t="s">
        <v>47</v>
      </c>
      <c r="B78" s="25">
        <f>'Test Results (RAW)'!B78/'Test Results (RAW)'!B78</f>
        <v>1</v>
      </c>
      <c r="C78" s="25">
        <f>'Test Results (RAW)'!B78/'Test Results (RAW)'!C78</f>
        <v>1.2160148975791434</v>
      </c>
      <c r="D78" s="25">
        <f>'Test Results (RAW)'!C78/'Test Results (RAW)'!D78</f>
        <v>1.2486049107142858</v>
      </c>
      <c r="E78" s="25">
        <f>'Test Results (RAW)'!D78/'Test Results (RAW)'!E78</f>
        <v>1.1377777777777778</v>
      </c>
    </row>
    <row r="79" spans="1:5" s="2" customFormat="1" ht="12.75">
      <c r="A79" s="2" t="s">
        <v>3</v>
      </c>
      <c r="B79" s="25">
        <f>'Test Results (RAW)'!B79/'Test Results (RAW)'!B79</f>
        <v>1</v>
      </c>
      <c r="C79" s="25">
        <f>'Test Results (RAW)'!B79/'Test Results (RAW)'!C79</f>
        <v>1.2110051329196352</v>
      </c>
      <c r="D79" s="25">
        <f>'Test Results (RAW)'!C79/'Test Results (RAW)'!D79</f>
        <v>1.1599831152384972</v>
      </c>
      <c r="E79" s="25">
        <f>'Test Results (RAW)'!D79/'Test Results (RAW)'!E79</f>
        <v>1.1086453201970445</v>
      </c>
    </row>
    <row r="80" spans="2:5" ht="12.75">
      <c r="B80" s="23"/>
      <c r="C80" s="23"/>
      <c r="D80" s="23"/>
      <c r="E80" s="23"/>
    </row>
    <row r="81" spans="1:5" s="2" customFormat="1" ht="12.75">
      <c r="A81" s="26" t="s">
        <v>48</v>
      </c>
      <c r="B81" s="25">
        <f>'Test Results (RAW)'!B81/'Test Results (RAW)'!B81</f>
        <v>1</v>
      </c>
      <c r="C81" s="25">
        <f>'Test Results (RAW)'!B81/'Test Results (RAW)'!C81</f>
        <v>1.2357723577235769</v>
      </c>
      <c r="D81" s="25">
        <f>'Test Results (RAW)'!C81/'Test Results (RAW)'!D81</f>
        <v>1.145962732919255</v>
      </c>
      <c r="E81" s="25">
        <f>'Test Results (RAW)'!D81/'Test Results (RAW)'!E81</f>
        <v>1.0031152647975077</v>
      </c>
    </row>
    <row r="82" spans="2:5" ht="12.75">
      <c r="B82" s="23"/>
      <c r="C82" s="23"/>
      <c r="D82" s="23"/>
      <c r="E82" s="23"/>
    </row>
    <row r="83" spans="1:5" s="2" customFormat="1" ht="12.75">
      <c r="A83" s="26" t="s">
        <v>49</v>
      </c>
      <c r="B83" s="25">
        <f>'Test Results (RAW)'!B83/'Test Results (RAW)'!B83</f>
        <v>1</v>
      </c>
      <c r="C83" s="25">
        <f>'Test Results (RAW)'!B83/'Test Results (RAW)'!C83</f>
        <v>1.2000000000000002</v>
      </c>
      <c r="D83" s="25">
        <f>'Test Results (RAW)'!C83/'Test Results (RAW)'!D83</f>
        <v>1.176470588235294</v>
      </c>
      <c r="E83" s="25">
        <f>'Test Results (RAW)'!D83/'Test Results (RAW)'!E83</f>
        <v>1.1333333333333333</v>
      </c>
    </row>
    <row r="84" spans="2:5" ht="12.75">
      <c r="B84" s="23"/>
      <c r="C84" s="23"/>
      <c r="D84" s="23"/>
      <c r="E84" s="23"/>
    </row>
    <row r="85" spans="1:5" s="2" customFormat="1" ht="12.75">
      <c r="A85" s="26" t="s">
        <v>50</v>
      </c>
      <c r="B85" s="25">
        <f>'Test Results (RAW)'!B85/'Test Results (RAW)'!B85</f>
        <v>1</v>
      </c>
      <c r="C85" s="25">
        <f>'Test Results (RAW)'!B85/'Test Results (RAW)'!C85</f>
        <v>1.2</v>
      </c>
      <c r="D85" s="25">
        <f>'Test Results (RAW)'!C85/'Test Results (RAW)'!D85</f>
        <v>1.2580128205128205</v>
      </c>
      <c r="E85" s="25">
        <f>'Test Results (RAW)'!D85/'Test Results (RAW)'!E85</f>
        <v>1.0612244897959182</v>
      </c>
    </row>
    <row r="86" spans="2:5" ht="12.75">
      <c r="B86" s="23"/>
      <c r="C86" s="23"/>
      <c r="D86" s="23"/>
      <c r="E86" s="23"/>
    </row>
    <row r="87" spans="1:5" s="2" customFormat="1" ht="12.75">
      <c r="A87" s="26" t="s">
        <v>51</v>
      </c>
      <c r="B87" s="25">
        <f>'Test Results (RAW)'!B87/'Test Results (RAW)'!B87</f>
        <v>1</v>
      </c>
      <c r="C87" s="25">
        <f>'Test Results (RAW)'!B87/'Test Results (RAW)'!C87</f>
        <v>1.2138613861386138</v>
      </c>
      <c r="D87" s="25">
        <f>'Test Results (RAW)'!C87/'Test Results (RAW)'!D87</f>
        <v>1.1609195402298849</v>
      </c>
      <c r="E87" s="25">
        <f>'Test Results (RAW)'!D87/'Test Results (RAW)'!E87</f>
        <v>1.1068702290076338</v>
      </c>
    </row>
    <row r="88" spans="2:5" ht="12.75">
      <c r="B88" s="23"/>
      <c r="C88" s="23"/>
      <c r="D88" s="23"/>
      <c r="E88" s="23"/>
    </row>
    <row r="89" spans="1:5" s="21" customFormat="1" ht="12.75">
      <c r="A89" s="5" t="s">
        <v>52</v>
      </c>
      <c r="B89" s="24"/>
      <c r="C89" s="24"/>
      <c r="D89" s="24"/>
      <c r="E89" s="24"/>
    </row>
    <row r="90" spans="1:5" s="2" customFormat="1" ht="12.75">
      <c r="A90" s="2" t="s">
        <v>53</v>
      </c>
      <c r="B90" s="25">
        <f>'Test Results (RAW)'!B90/'Test Results (RAW)'!B90</f>
        <v>1</v>
      </c>
      <c r="C90" s="25">
        <f>'Test Results (RAW)'!B90/'Test Results (RAW)'!C90</f>
        <v>1.2025</v>
      </c>
      <c r="D90" s="25">
        <f>'Test Results (RAW)'!C90/'Test Results (RAW)'!D90</f>
        <v>1.1799410029498527</v>
      </c>
      <c r="E90" s="25">
        <f>'Test Results (RAW)'!D90/'Test Results (RAW)'!E90</f>
        <v>1.12624584717608</v>
      </c>
    </row>
    <row r="91" spans="1:5" s="2" customFormat="1" ht="12.75">
      <c r="A91" s="2" t="s">
        <v>54</v>
      </c>
      <c r="B91" s="25">
        <f>'Test Results (RAW)'!B91/'Test Results (RAW)'!B91</f>
        <v>1</v>
      </c>
      <c r="C91" s="25">
        <f>'Test Results (RAW)'!B91/'Test Results (RAW)'!C91</f>
        <v>1.1442080378250592</v>
      </c>
      <c r="D91" s="25">
        <f>'Test Results (RAW)'!C91/'Test Results (RAW)'!D91</f>
        <v>1.165289256198347</v>
      </c>
      <c r="E91" s="25">
        <f>'Test Results (RAW)'!D91/'Test Results (RAW)'!E91</f>
        <v>1.0614035087719298</v>
      </c>
    </row>
    <row r="92" spans="1:5" s="2" customFormat="1" ht="12.75">
      <c r="A92" s="2" t="s">
        <v>55</v>
      </c>
      <c r="B92" s="25">
        <f>'Test Results (RAW)'!B92/'Test Results (RAW)'!B92</f>
        <v>1</v>
      </c>
      <c r="C92" s="25">
        <f>'Test Results (RAW)'!B92/'Test Results (RAW)'!C92</f>
        <v>1.1949685534591197</v>
      </c>
      <c r="D92" s="25">
        <f>'Test Results (RAW)'!C92/'Test Results (RAW)'!D92</f>
        <v>1.2325581395348837</v>
      </c>
      <c r="E92" s="25">
        <f>'Test Results (RAW)'!D92/'Test Results (RAW)'!E92</f>
        <v>1.070539419087137</v>
      </c>
    </row>
    <row r="93" spans="1:5" s="2" customFormat="1" ht="12.75">
      <c r="A93" s="2" t="s">
        <v>56</v>
      </c>
      <c r="B93" s="25">
        <f>'Test Results (RAW)'!B93/'Test Results (RAW)'!B93</f>
        <v>1</v>
      </c>
      <c r="C93" s="25">
        <f>'Test Results (RAW)'!B93/'Test Results (RAW)'!C93</f>
        <v>1.1481481481481484</v>
      </c>
      <c r="D93" s="25">
        <f>'Test Results (RAW)'!C93/'Test Results (RAW)'!D93</f>
        <v>1.140845070422535</v>
      </c>
      <c r="E93" s="25">
        <f>'Test Results (RAW)'!D93/'Test Results (RAW)'!E93</f>
        <v>1.0923076923076926</v>
      </c>
    </row>
    <row r="94" spans="1:5" s="2" customFormat="1" ht="12.75">
      <c r="A94" s="2" t="s">
        <v>57</v>
      </c>
      <c r="B94" s="25">
        <f>'Test Results (RAW)'!B94/'Test Results (RAW)'!B94</f>
        <v>1</v>
      </c>
      <c r="C94" s="25">
        <f>'Test Results (RAW)'!B94/'Test Results (RAW)'!C94</f>
        <v>1.19533527696793</v>
      </c>
      <c r="D94" s="25">
        <f>'Test Results (RAW)'!C94/'Test Results (RAW)'!D94</f>
        <v>1.1746575342465753</v>
      </c>
      <c r="E94" s="25">
        <f>'Test Results (RAW)'!D94/'Test Results (RAW)'!E94</f>
        <v>1.1230769230769233</v>
      </c>
    </row>
    <row r="95" spans="1:5" s="2" customFormat="1" ht="12.75">
      <c r="A95" s="2" t="s">
        <v>58</v>
      </c>
      <c r="B95" s="25">
        <f>'Test Results (RAW)'!B95/'Test Results (RAW)'!B95</f>
        <v>1</v>
      </c>
      <c r="C95" s="25">
        <f>'Test Results (RAW)'!B95/'Test Results (RAW)'!C95</f>
        <v>1.162291169451074</v>
      </c>
      <c r="D95" s="25">
        <f>'Test Results (RAW)'!C95/'Test Results (RAW)'!D95</f>
        <v>1.1510989010989012</v>
      </c>
      <c r="E95" s="25">
        <f>'Test Results (RAW)'!D95/'Test Results (RAW)'!E95</f>
        <v>1.089820359281437</v>
      </c>
    </row>
    <row r="96" spans="1:5" s="2" customFormat="1" ht="12.75">
      <c r="A96" s="2" t="s">
        <v>59</v>
      </c>
      <c r="B96" s="25">
        <f>'Test Results (RAW)'!B96/'Test Results (RAW)'!B96</f>
        <v>1</v>
      </c>
      <c r="C96" s="25">
        <f>'Test Results (RAW)'!B96/'Test Results (RAW)'!C96</f>
        <v>1.1764705882352942</v>
      </c>
      <c r="D96" s="25">
        <f>'Test Results (RAW)'!C96/'Test Results (RAW)'!D96</f>
        <v>1.2363636363636366</v>
      </c>
      <c r="E96" s="25">
        <f>'Test Results (RAW)'!D96/'Test Results (RAW)'!E96</f>
        <v>1.0377358490566038</v>
      </c>
    </row>
    <row r="97" spans="1:5" s="2" customFormat="1" ht="12.75">
      <c r="A97" s="2" t="s">
        <v>60</v>
      </c>
      <c r="B97" s="25">
        <f>'Test Results (RAW)'!B97/'Test Results (RAW)'!B97</f>
        <v>1</v>
      </c>
      <c r="C97" s="25">
        <f>'Test Results (RAW)'!B97/'Test Results (RAW)'!C97</f>
        <v>1.2026780279975653</v>
      </c>
      <c r="D97" s="25">
        <f>'Test Results (RAW)'!C97/'Test Results (RAW)'!D97</f>
        <v>1.2418745275888134</v>
      </c>
      <c r="E97" s="25">
        <f>'Test Results (RAW)'!D97/'Test Results (RAW)'!E97</f>
        <v>1.065217391304348</v>
      </c>
    </row>
    <row r="98" spans="1:5" s="2" customFormat="1" ht="12.75">
      <c r="A98" s="2" t="s">
        <v>3</v>
      </c>
      <c r="B98" s="25">
        <f>'Test Results (RAW)'!B98/'Test Results (RAW)'!B98</f>
        <v>1</v>
      </c>
      <c r="C98" s="25">
        <f>'Test Results (RAW)'!B98/'Test Results (RAW)'!C98</f>
        <v>1.1769911504424777</v>
      </c>
      <c r="D98" s="25">
        <f>'Test Results (RAW)'!C98/'Test Results (RAW)'!D98</f>
        <v>1.1894736842105262</v>
      </c>
      <c r="E98" s="25">
        <f>'Test Results (RAW)'!D98/'Test Results (RAW)'!E98</f>
        <v>1.0857142857142859</v>
      </c>
    </row>
    <row r="99" spans="2:5" ht="12.75">
      <c r="B99" s="23"/>
      <c r="C99" s="23"/>
      <c r="D99" s="23"/>
      <c r="E99" s="23"/>
    </row>
    <row r="100" spans="1:5" s="2" customFormat="1" ht="12.75">
      <c r="A100" s="26" t="s">
        <v>61</v>
      </c>
      <c r="B100" s="25">
        <f>'Test Results (RAW)'!B100/'Test Results (RAW)'!B100</f>
        <v>1</v>
      </c>
      <c r="C100" s="25">
        <f>'Test Results (RAW)'!B100/'Test Results (RAW)'!C100</f>
        <v>1.2014652014652014</v>
      </c>
      <c r="D100" s="25">
        <f>'Test Results (RAW)'!C100/'Test Results (RAW)'!D100</f>
        <v>1.2465753424657535</v>
      </c>
      <c r="E100" s="25">
        <f>'Test Results (RAW)'!D100/'Test Results (RAW)'!E100</f>
        <v>1.106060606060606</v>
      </c>
    </row>
    <row r="101" spans="2:5" ht="12.75">
      <c r="B101" s="23"/>
      <c r="C101" s="23"/>
      <c r="D101" s="23"/>
      <c r="E101" s="23"/>
    </row>
    <row r="102" spans="1:5" s="2" customFormat="1" ht="12.75">
      <c r="A102" s="26" t="s">
        <v>62</v>
      </c>
      <c r="B102" s="25">
        <f>'Test Results (RAW)'!B102/'Test Results (RAW)'!B102</f>
        <v>1</v>
      </c>
      <c r="C102" s="25">
        <f>'Test Results (RAW)'!B102/'Test Results (RAW)'!C102</f>
        <v>1.185430463576159</v>
      </c>
      <c r="D102" s="25">
        <f>'Test Results (RAW)'!C102/'Test Results (RAW)'!D102</f>
        <v>1.1526717557251909</v>
      </c>
      <c r="E102" s="25">
        <f>'Test Results (RAW)'!D102/'Test Results (RAW)'!E102</f>
        <v>1.1244635193133046</v>
      </c>
    </row>
    <row r="103" spans="2:5" ht="12.75">
      <c r="B103" s="23"/>
      <c r="C103" s="23"/>
      <c r="D103" s="23"/>
      <c r="E103" s="23"/>
    </row>
    <row r="104" spans="1:5" s="2" customFormat="1" ht="12.75">
      <c r="A104" s="26" t="s">
        <v>63</v>
      </c>
      <c r="B104" s="25">
        <f>'Test Results (RAW)'!B104/'Test Results (RAW)'!B104</f>
        <v>1</v>
      </c>
      <c r="C104" s="25">
        <f>'Test Results (RAW)'!B104/'Test Results (RAW)'!C104</f>
        <v>1.1981351981351982</v>
      </c>
      <c r="D104" s="25">
        <f>'Test Results (RAW)'!C104/'Test Results (RAW)'!D104</f>
        <v>1.1883656509695293</v>
      </c>
      <c r="E104" s="25">
        <f>'Test Results (RAW)'!D104/'Test Results (RAW)'!E104</f>
        <v>1.1073619631901839</v>
      </c>
    </row>
    <row r="105" spans="2:5" ht="12.75">
      <c r="B105" s="23"/>
      <c r="C105" s="23"/>
      <c r="D105" s="23"/>
      <c r="E105" s="23"/>
    </row>
    <row r="106" spans="1:5" s="2" customFormat="1" ht="12.75">
      <c r="A106" s="26" t="s">
        <v>64</v>
      </c>
      <c r="B106" s="25">
        <f>'Test Results (RAW)'!B106/'Test Results (RAW)'!B106</f>
        <v>1</v>
      </c>
      <c r="C106" s="25">
        <f>'Test Results (RAW)'!B106/'Test Results (RAW)'!C106</f>
        <v>1.2052845528455285</v>
      </c>
      <c r="D106" s="25">
        <f>'Test Results (RAW)'!C106/'Test Results (RAW)'!D106</f>
        <v>1.1658767772511847</v>
      </c>
      <c r="E106" s="25">
        <f>'Test Results (RAW)'!D106/'Test Results (RAW)'!E106</f>
        <v>1.1405405405405404</v>
      </c>
    </row>
    <row r="107" spans="2:5" ht="12.75">
      <c r="B107" s="23"/>
      <c r="C107" s="23"/>
      <c r="D107" s="23"/>
      <c r="E107" s="23"/>
    </row>
    <row r="108" spans="1:5" s="2" customFormat="1" ht="12.75">
      <c r="A108" s="26" t="s">
        <v>65</v>
      </c>
      <c r="B108" s="25">
        <f>'Test Results (RAW)'!B108/'Test Results (RAW)'!B108</f>
        <v>1</v>
      </c>
      <c r="C108" s="25">
        <f>'Test Results (RAW)'!B108/'Test Results (RAW)'!C108</f>
        <v>1.189189189189189</v>
      </c>
      <c r="D108" s="25">
        <f>'Test Results (RAW)'!C108/'Test Results (RAW)'!D108</f>
        <v>1.1635220125786165</v>
      </c>
      <c r="E108" s="25">
        <f>'Test Results (RAW)'!D108/'Test Results (RAW)'!E108</f>
        <v>1.119718309859155</v>
      </c>
    </row>
    <row r="109" spans="2:5" ht="12.75">
      <c r="B109" s="23"/>
      <c r="C109" s="23"/>
      <c r="D109" s="23"/>
      <c r="E109" s="23"/>
    </row>
    <row r="110" spans="1:5" s="21" customFormat="1" ht="12.75">
      <c r="A110" s="5" t="s">
        <v>66</v>
      </c>
      <c r="B110" s="24"/>
      <c r="C110" s="24"/>
      <c r="D110" s="24"/>
      <c r="E110" s="24"/>
    </row>
    <row r="111" spans="1:5" s="2" customFormat="1" ht="12.75">
      <c r="A111" s="2" t="s">
        <v>67</v>
      </c>
      <c r="B111" s="25">
        <f>'Test Results (RAW)'!B111/'Test Results (RAW)'!B111</f>
        <v>1</v>
      </c>
      <c r="C111" s="25">
        <f>'Test Results (RAW)'!B111/'Test Results (RAW)'!C111</f>
        <v>2.1333333333333333</v>
      </c>
      <c r="D111" s="25">
        <f>'Test Results (RAW)'!C111/'Test Results (RAW)'!D111</f>
        <v>1.25</v>
      </c>
      <c r="E111" s="25">
        <f>'Test Results (RAW)'!D111/'Test Results (RAW)'!E111</f>
        <v>1.0909090909090908</v>
      </c>
    </row>
    <row r="112" spans="1:5" s="2" customFormat="1" ht="12.75">
      <c r="A112" s="2" t="s">
        <v>68</v>
      </c>
      <c r="B112" s="25">
        <f>'Test Results (RAW)'!B112/'Test Results (RAW)'!B112</f>
        <v>1</v>
      </c>
      <c r="C112" s="25">
        <f>'Test Results (RAW)'!B112/'Test Results (RAW)'!C112</f>
        <v>1</v>
      </c>
      <c r="D112" s="25">
        <f>'Test Results (RAW)'!C112/'Test Results (RAW)'!D112</f>
        <v>2</v>
      </c>
      <c r="E112" s="25">
        <f>'Test Results (RAW)'!D112/'Test Results (RAW)'!E112</f>
        <v>1</v>
      </c>
    </row>
    <row r="113" spans="2:5" ht="12.75">
      <c r="B113" s="23"/>
      <c r="C113" s="23"/>
      <c r="D113" s="23"/>
      <c r="E113" s="23"/>
    </row>
    <row r="114" spans="1:5" s="1" customFormat="1" ht="12.75">
      <c r="A114" s="11" t="s">
        <v>71</v>
      </c>
      <c r="B114" s="22">
        <f>'Test Results (RAW)'!B116/'Test Results (RAW)'!B116</f>
        <v>1</v>
      </c>
      <c r="C114" s="22">
        <f>'Test Results (RAW)'!C116/'Test Results (RAW)'!B116</f>
        <v>1.1458333333333333</v>
      </c>
      <c r="D114" s="22">
        <f>'Test Results (RAW)'!D116/'Test Results (RAW)'!C116</f>
        <v>1.0727272727272728</v>
      </c>
      <c r="E114" s="22">
        <f>'Test Results (RAW)'!E116/'Test Results (RAW)'!D116</f>
        <v>1.0169491525423728</v>
      </c>
    </row>
    <row r="115" spans="2:5" ht="12.75">
      <c r="B115" s="23"/>
      <c r="C115" s="23"/>
      <c r="D115" s="23"/>
      <c r="E115" s="23"/>
    </row>
    <row r="116" spans="1:5" s="21" customFormat="1" ht="12.75">
      <c r="A116" s="5" t="s">
        <v>72</v>
      </c>
      <c r="B116" s="24"/>
      <c r="C116" s="24"/>
      <c r="D116" s="24"/>
      <c r="E116" s="24"/>
    </row>
    <row r="117" spans="1:5" s="1" customFormat="1" ht="12.75">
      <c r="A117" s="1" t="s">
        <v>73</v>
      </c>
      <c r="B117" s="22">
        <f>'Test Results (RAW)'!B119/'Test Results (RAW)'!B119</f>
        <v>1</v>
      </c>
      <c r="C117" s="22">
        <f>'Test Results (RAW)'!C119/'Test Results (RAW)'!B119</f>
        <v>1.0081014912085466</v>
      </c>
      <c r="D117" s="22">
        <f>'Test Results (RAW)'!D119/'Test Results (RAW)'!C119</f>
        <v>0.9987636331522939</v>
      </c>
      <c r="E117" s="22">
        <f>'Test Results (RAW)'!E119/'Test Results (RAW)'!D119</f>
        <v>0.9919536672708785</v>
      </c>
    </row>
    <row r="118" spans="1:5" s="1" customFormat="1" ht="12.75">
      <c r="A118" s="1" t="s">
        <v>74</v>
      </c>
      <c r="B118" s="22">
        <f>'Test Results (RAW)'!B120/'Test Results (RAW)'!B120</f>
        <v>1</v>
      </c>
      <c r="C118" s="22">
        <f>'Test Results (RAW)'!C120/'Test Results (RAW)'!B120</f>
        <v>0.970468111844172</v>
      </c>
      <c r="D118" s="22">
        <f>'Test Results (RAW)'!D120/'Test Results (RAW)'!C120</f>
        <v>0.9988993201683394</v>
      </c>
      <c r="E118" s="22">
        <f>'Test Results (RAW)'!E120/'Test Results (RAW)'!D120</f>
        <v>1.0329271454498317</v>
      </c>
    </row>
    <row r="119" spans="1:5" s="1" customFormat="1" ht="12.75">
      <c r="A119" s="1" t="s">
        <v>75</v>
      </c>
      <c r="B119" s="22">
        <f>'Test Results (RAW)'!B121/'Test Results (RAW)'!B121</f>
        <v>1</v>
      </c>
      <c r="C119" s="22">
        <f>'Test Results (RAW)'!C121/'Test Results (RAW)'!B121</f>
        <v>1.059087780313734</v>
      </c>
      <c r="D119" s="22">
        <f>'Test Results (RAW)'!D121/'Test Results (RAW)'!C121</f>
        <v>1.0149825545597593</v>
      </c>
      <c r="E119" s="22">
        <f>'Test Results (RAW)'!E121/'Test Results (RAW)'!D121</f>
        <v>1.0146265839849016</v>
      </c>
    </row>
    <row r="120" spans="1:5" s="1" customFormat="1" ht="12.75">
      <c r="A120" s="1" t="s">
        <v>76</v>
      </c>
      <c r="B120" s="22">
        <f>'Test Results (RAW)'!B122/'Test Results (RAW)'!B122</f>
        <v>1</v>
      </c>
      <c r="C120" s="22">
        <f>'Test Results (RAW)'!C122/'Test Results (RAW)'!B122</f>
        <v>1.0323379661483418</v>
      </c>
      <c r="D120" s="22">
        <f>'Test Results (RAW)'!D122/'Test Results (RAW)'!C122</f>
        <v>0.9988003199146895</v>
      </c>
      <c r="E120" s="22">
        <f>'Test Results (RAW)'!E122/'Test Results (RAW)'!D122</f>
        <v>1.030962231415988</v>
      </c>
    </row>
    <row r="121" spans="2:5" ht="12.75">
      <c r="B121" s="23"/>
      <c r="C121" s="23"/>
      <c r="D121" s="23"/>
      <c r="E121" s="23"/>
    </row>
    <row r="122" spans="1:5" s="1" customFormat="1" ht="12.75">
      <c r="A122" s="11" t="s">
        <v>77</v>
      </c>
      <c r="B122" s="22">
        <f>'Test Results (RAW)'!B124/'Test Results (RAW)'!B124</f>
        <v>1</v>
      </c>
      <c r="C122" s="22">
        <f>'Test Results (RAW)'!C124/'Test Results (RAW)'!B124</f>
        <v>1.163265306122449</v>
      </c>
      <c r="D122" s="22">
        <f>'Test Results (RAW)'!D124/'Test Results (RAW)'!C124</f>
        <v>1.087719298245614</v>
      </c>
      <c r="E122" s="22">
        <f>'Test Results (RAW)'!E124/'Test Results (RAW)'!D124</f>
        <v>1.0483870967741935</v>
      </c>
    </row>
    <row r="123" spans="2:5" ht="12.75">
      <c r="B123" s="23"/>
      <c r="C123" s="23"/>
      <c r="D123" s="23"/>
      <c r="E123" s="23"/>
    </row>
    <row r="124" spans="1:5" s="1" customFormat="1" ht="12.75">
      <c r="A124" s="11" t="s">
        <v>78</v>
      </c>
      <c r="B124" s="22">
        <f>'Test Results (RAW)'!B126/'Test Results (RAW)'!B126</f>
        <v>1</v>
      </c>
      <c r="C124" s="22">
        <f>'Test Results (RAW)'!C126/'Test Results (RAW)'!B126</f>
        <v>1.0862068965517242</v>
      </c>
      <c r="D124" s="22">
        <f>'Test Results (RAW)'!D126/'Test Results (RAW)'!C126</f>
        <v>1.0317460317460319</v>
      </c>
      <c r="E124" s="22">
        <f>'Test Results (RAW)'!E126/'Test Results (RAW)'!D126</f>
        <v>1.0153846153846153</v>
      </c>
    </row>
    <row r="125" spans="2:5" ht="12.75">
      <c r="B125" s="23"/>
      <c r="C125" s="23"/>
      <c r="D125" s="23"/>
      <c r="E125" s="23"/>
    </row>
    <row r="126" spans="1:5" s="21" customFormat="1" ht="12.75">
      <c r="A126" s="5" t="s">
        <v>79</v>
      </c>
      <c r="B126" s="24"/>
      <c r="C126" s="24"/>
      <c r="D126" s="24"/>
      <c r="E126" s="24"/>
    </row>
    <row r="127" spans="1:5" s="1" customFormat="1" ht="12.75">
      <c r="A127" s="1" t="s">
        <v>80</v>
      </c>
      <c r="B127" s="22">
        <f>'Test Results (RAW)'!B129/'Test Results (RAW)'!B129</f>
        <v>1</v>
      </c>
      <c r="C127" s="22">
        <f>'Test Results (RAW)'!C129/'Test Results (RAW)'!B129</f>
        <v>1</v>
      </c>
      <c r="D127" s="22">
        <f>'Test Results (RAW)'!D129/'Test Results (RAW)'!C129</f>
        <v>1</v>
      </c>
      <c r="E127" s="22">
        <f>'Test Results (RAW)'!E129/'Test Results (RAW)'!D129</f>
        <v>1</v>
      </c>
    </row>
    <row r="128" spans="1:5" s="1" customFormat="1" ht="12.75">
      <c r="A128" s="1" t="s">
        <v>81</v>
      </c>
      <c r="B128" s="22">
        <f>'Test Results (RAW)'!B130/'Test Results (RAW)'!B130</f>
        <v>1</v>
      </c>
      <c r="C128" s="22">
        <f>'Test Results (RAW)'!C130/'Test Results (RAW)'!B130</f>
        <v>1</v>
      </c>
      <c r="D128" s="22">
        <f>'Test Results (RAW)'!D130/'Test Results (RAW)'!C130</f>
        <v>1</v>
      </c>
      <c r="E128" s="22">
        <f>'Test Results (RAW)'!E130/'Test Results (RAW)'!D130</f>
        <v>1</v>
      </c>
    </row>
    <row r="129" spans="1:5" s="1" customFormat="1" ht="12.75">
      <c r="A129" s="1" t="s">
        <v>82</v>
      </c>
      <c r="B129" s="22">
        <f>'Test Results (RAW)'!B131/'Test Results (RAW)'!B131</f>
        <v>1</v>
      </c>
      <c r="C129" s="22">
        <f>'Test Results (RAW)'!C131/'Test Results (RAW)'!B131</f>
        <v>1</v>
      </c>
      <c r="D129" s="22">
        <f>'Test Results (RAW)'!D131/'Test Results (RAW)'!C131</f>
        <v>1</v>
      </c>
      <c r="E129" s="22">
        <f>'Test Results (RAW)'!E131/'Test Results (RAW)'!D131</f>
        <v>1</v>
      </c>
    </row>
    <row r="130" spans="2:5" ht="12.75">
      <c r="B130" s="23"/>
      <c r="C130" s="23"/>
      <c r="D130" s="23"/>
      <c r="E130" s="23"/>
    </row>
    <row r="131" spans="1:5" s="1" customFormat="1" ht="12.75">
      <c r="A131" s="11" t="s">
        <v>83</v>
      </c>
      <c r="B131" s="22">
        <f>'Test Results (RAW)'!B133/'Test Results (RAW)'!B133</f>
        <v>1</v>
      </c>
      <c r="C131" s="22">
        <f>'Test Results (RAW)'!C133/'Test Results (RAW)'!B133</f>
        <v>1.1007751937984496</v>
      </c>
      <c r="D131" s="22">
        <f>'Test Results (RAW)'!D133/'Test Results (RAW)'!C133</f>
        <v>1.091549295774648</v>
      </c>
      <c r="E131" s="22">
        <f>'Test Results (RAW)'!E133/'Test Results (RAW)'!D133</f>
        <v>1.064516129032258</v>
      </c>
    </row>
    <row r="132" spans="2:5" ht="12.75">
      <c r="B132" s="23"/>
      <c r="C132" s="23"/>
      <c r="D132" s="23"/>
      <c r="E132" s="23"/>
    </row>
    <row r="133" spans="1:5" s="1" customFormat="1" ht="12.75">
      <c r="A133" s="11" t="s">
        <v>84</v>
      </c>
      <c r="B133" s="22">
        <f>'Test Results (RAW)'!B135/'Test Results (RAW)'!B135</f>
        <v>1</v>
      </c>
      <c r="C133" s="22">
        <f>'Test Results (RAW)'!C135/'Test Results (RAW)'!B135</f>
        <v>1.0434782608695652</v>
      </c>
      <c r="D133" s="22">
        <f>'Test Results (RAW)'!D135/'Test Results (RAW)'!C135</f>
        <v>1.125</v>
      </c>
      <c r="E133" s="22">
        <f>'Test Results (RAW)'!E135/'Test Results (RAW)'!D135</f>
        <v>1.037037037037037</v>
      </c>
    </row>
    <row r="134" spans="2:5" ht="12.75">
      <c r="B134" s="23"/>
      <c r="C134" s="23"/>
      <c r="D134" s="23"/>
      <c r="E134" s="23"/>
    </row>
    <row r="135" spans="1:5" s="1" customFormat="1" ht="12.75">
      <c r="A135" s="11" t="s">
        <v>85</v>
      </c>
      <c r="B135" s="22">
        <f>'Test Results (RAW)'!B137/'Test Results (RAW)'!B137</f>
        <v>1</v>
      </c>
      <c r="C135" s="22">
        <f>'Test Results (RAW)'!C137/'Test Results (RAW)'!B137</f>
        <v>1.0666666666666667</v>
      </c>
      <c r="D135" s="22">
        <f>'Test Results (RAW)'!D137/'Test Results (RAW)'!C137</f>
        <v>1.0416666666666667</v>
      </c>
      <c r="E135" s="22">
        <f>'Test Results (RAW)'!E137/'Test Results (RAW)'!D137</f>
        <v>1</v>
      </c>
    </row>
    <row r="136" spans="2:5" ht="12.75">
      <c r="B136" s="23"/>
      <c r="C136" s="23"/>
      <c r="D136" s="23"/>
      <c r="E136" s="23"/>
    </row>
    <row r="137" spans="1:5" s="1" customFormat="1" ht="12.75">
      <c r="A137" s="11" t="s">
        <v>86</v>
      </c>
      <c r="B137" s="22">
        <f>'Test Results (RAW)'!B139/'Test Results (RAW)'!B139</f>
        <v>1</v>
      </c>
      <c r="C137" s="22">
        <f>'Test Results (RAW)'!C139/'Test Results (RAW)'!B139</f>
        <v>1.1485148514851484</v>
      </c>
      <c r="D137" s="22">
        <f>'Test Results (RAW)'!D139/'Test Results (RAW)'!C139</f>
        <v>1.2241379310344827</v>
      </c>
      <c r="E137" s="22">
        <f>'Test Results (RAW)'!E139/'Test Results (RAW)'!D139</f>
        <v>1.056338028169014</v>
      </c>
    </row>
    <row r="138" spans="2:5" ht="12.75">
      <c r="B138" s="23"/>
      <c r="C138" s="23"/>
      <c r="D138" s="23"/>
      <c r="E138" s="23"/>
    </row>
    <row r="139" spans="1:5" s="1" customFormat="1" ht="12.75">
      <c r="A139" s="11" t="s">
        <v>108</v>
      </c>
      <c r="B139" s="22">
        <f>'Test Results (RAW)'!B141/'Test Results (RAW)'!B141</f>
        <v>1</v>
      </c>
      <c r="C139" s="22">
        <f>'Test Results (RAW)'!C141/'Test Results (RAW)'!B141</f>
        <v>1.019396551724138</v>
      </c>
      <c r="D139" s="22">
        <f>'Test Results (RAW)'!D141/'Test Results (RAW)'!C141</f>
        <v>1.2283298097251585</v>
      </c>
      <c r="E139" s="22">
        <f>'Test Results (RAW)'!E141/'Test Results (RAW)'!D141</f>
        <v>1.0499139414802066</v>
      </c>
    </row>
    <row r="140" spans="2:5" ht="12.75">
      <c r="B140" s="23"/>
      <c r="C140" s="23"/>
      <c r="D140" s="23"/>
      <c r="E140" s="23"/>
    </row>
    <row r="141" spans="1:5" s="1" customFormat="1" ht="12.75">
      <c r="A141" s="11" t="s">
        <v>109</v>
      </c>
      <c r="B141" s="22">
        <f>'Test Results (RAW)'!B143/'Test Results (RAW)'!B143</f>
        <v>1</v>
      </c>
      <c r="C141" s="22">
        <f>'Test Results (RAW)'!C143/'Test Results (RAW)'!B143</f>
        <v>1.2058823529411764</v>
      </c>
      <c r="D141" s="22">
        <f>'Test Results (RAW)'!D143/'Test Results (RAW)'!C143</f>
        <v>1.2520325203252032</v>
      </c>
      <c r="E141" s="22">
        <f>'Test Results (RAW)'!E143/'Test Results (RAW)'!D143</f>
        <v>1.0909090909090908</v>
      </c>
    </row>
    <row r="142" spans="2:5" ht="12.75">
      <c r="B142" s="23"/>
      <c r="C142" s="23"/>
      <c r="D142" s="23"/>
      <c r="E142" s="23"/>
    </row>
    <row r="143" spans="1:5" s="1" customFormat="1" ht="12.75">
      <c r="A143" s="11" t="s">
        <v>110</v>
      </c>
      <c r="B143" s="22">
        <f>'Test Results (RAW)'!B145/'Test Results (RAW)'!B145</f>
        <v>1</v>
      </c>
      <c r="C143" s="22">
        <f>'Test Results (RAW)'!C145/'Test Results (RAW)'!B145</f>
        <v>1.1923076923076923</v>
      </c>
      <c r="D143" s="22">
        <f>'Test Results (RAW)'!D145/'Test Results (RAW)'!C145</f>
        <v>1.2473118279569892</v>
      </c>
      <c r="E143" s="22">
        <f>'Test Results (RAW)'!E145/'Test Results (RAW)'!D145</f>
        <v>1.0474137931034482</v>
      </c>
    </row>
    <row r="144" spans="2:5" ht="12.75">
      <c r="B144" s="23"/>
      <c r="C144" s="23"/>
      <c r="D144" s="23"/>
      <c r="E144" s="23"/>
    </row>
    <row r="145" spans="1:5" s="1" customFormat="1" ht="12.75">
      <c r="A145" s="11" t="s">
        <v>111</v>
      </c>
      <c r="B145" s="22">
        <f>'Test Results (RAW)'!B147/'Test Results (RAW)'!B147</f>
        <v>1</v>
      </c>
      <c r="C145" s="22">
        <f>'Test Results (RAW)'!C147/'Test Results (RAW)'!B147</f>
        <v>1.2536585365853659</v>
      </c>
      <c r="D145" s="22">
        <f>'Test Results (RAW)'!D147/'Test Results (RAW)'!C147</f>
        <v>1.2023346303501945</v>
      </c>
      <c r="E145" s="22">
        <f>'Test Results (RAW)'!E147/'Test Results (RAW)'!D147</f>
        <v>1.1197411003236246</v>
      </c>
    </row>
    <row r="146" spans="2:5" ht="12.75">
      <c r="B146" s="23"/>
      <c r="C146" s="23"/>
      <c r="D146" s="23"/>
      <c r="E146" s="23"/>
    </row>
    <row r="147" spans="1:5" s="1" customFormat="1" ht="12.75">
      <c r="A147" s="11" t="s">
        <v>112</v>
      </c>
      <c r="B147" s="22">
        <f>'Test Results (RAW)'!B149/'Test Results (RAW)'!B149</f>
        <v>1</v>
      </c>
      <c r="C147" s="22">
        <f>'Test Results (RAW)'!C149/'Test Results (RAW)'!B149</f>
        <v>1.245136186770428</v>
      </c>
      <c r="D147" s="22">
        <f>'Test Results (RAW)'!D149/'Test Results (RAW)'!C149</f>
        <v>1.259375</v>
      </c>
      <c r="E147" s="22">
        <f>'Test Results (RAW)'!E149/'Test Results (RAW)'!D149</f>
        <v>1.0521091811414391</v>
      </c>
    </row>
    <row r="148" spans="2:5" ht="12.75">
      <c r="B148" s="23"/>
      <c r="C148" s="23"/>
      <c r="D148" s="23"/>
      <c r="E148" s="23"/>
    </row>
    <row r="149" spans="1:5" s="1" customFormat="1" ht="12.75">
      <c r="A149" s="11" t="s">
        <v>113</v>
      </c>
      <c r="B149" s="22">
        <f>'Test Results (RAW)'!B151/'Test Results (RAW)'!B151</f>
        <v>1</v>
      </c>
      <c r="C149" s="22">
        <f>'Test Results (RAW)'!C151/'Test Results (RAW)'!B151</f>
        <v>1.1908396946564885</v>
      </c>
      <c r="D149" s="22">
        <f>'Test Results (RAW)'!D151/'Test Results (RAW)'!C151</f>
        <v>1.2371794871794872</v>
      </c>
      <c r="E149" s="22">
        <f>'Test Results (RAW)'!E151/'Test Results (RAW)'!D151</f>
        <v>1.077720207253886</v>
      </c>
    </row>
    <row r="150" spans="2:5" ht="12.75">
      <c r="B150" s="23"/>
      <c r="C150" s="23"/>
      <c r="D150" s="23"/>
      <c r="E150" s="23"/>
    </row>
    <row r="151" spans="1:5" s="1" customFormat="1" ht="12.75">
      <c r="A151" s="1" t="s">
        <v>87</v>
      </c>
      <c r="B151" s="22"/>
      <c r="C151" s="22"/>
      <c r="D151" s="22"/>
      <c r="E151" s="22"/>
    </row>
    <row r="152" spans="1:5" s="2" customFormat="1" ht="12.75">
      <c r="A152" s="2" t="s">
        <v>88</v>
      </c>
      <c r="B152" s="25"/>
      <c r="C152" s="25"/>
      <c r="D152" s="25"/>
      <c r="E152" s="25"/>
    </row>
    <row r="154" spans="1:5" s="27" customFormat="1" ht="12.75">
      <c r="A154" s="27" t="s">
        <v>3</v>
      </c>
      <c r="B154" s="28">
        <f>'New Style Summary'!B65/'New Style Summary'!B65</f>
        <v>1</v>
      </c>
      <c r="C154" s="28">
        <f>'New Style Summary'!C65/'New Style Summary'!B65</f>
        <v>1.19</v>
      </c>
      <c r="D154" s="28">
        <f>'New Style Summary'!D65/'New Style Summary'!C65</f>
        <v>1.1680672268907564</v>
      </c>
      <c r="E154" s="28">
        <f>'New Style Summary'!E65/'New Style Summary'!D65</f>
        <v>1.0863309352517985</v>
      </c>
    </row>
    <row r="156" spans="1:5" s="29" customFormat="1" ht="12.75">
      <c r="A156" s="29" t="s">
        <v>118</v>
      </c>
      <c r="B156" s="30">
        <v>1</v>
      </c>
      <c r="C156" s="30">
        <v>1.22</v>
      </c>
      <c r="D156" s="30">
        <v>1.18</v>
      </c>
      <c r="E156" s="30">
        <v>1.15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28.75390625" defaultRowHeight="12.75"/>
  <cols>
    <col min="1" max="1" width="28.75390625" style="18" customWidth="1"/>
    <col min="2" max="5" width="11.625" style="19" bestFit="1" customWidth="1"/>
    <col min="6" max="16384" width="28.75390625" style="18" customWidth="1"/>
  </cols>
  <sheetData>
    <row r="1" spans="2:5" ht="12.75">
      <c r="B1" s="4" t="str">
        <f>'Test Results (RAW)'!$B1</f>
        <v>1.86 GHz</v>
      </c>
      <c r="C1" s="4" t="str">
        <f>'Test Results (RAW)'!C1</f>
        <v>2.26 GHz</v>
      </c>
      <c r="D1" s="4" t="str">
        <f>'Test Results (RAW)'!D1</f>
        <v>2.66 GHz</v>
      </c>
      <c r="E1" s="4" t="str">
        <f>'Test Results (RAW)'!E1</f>
        <v>3.06 GHz</v>
      </c>
    </row>
    <row r="2" spans="1:5" s="21" customFormat="1" ht="12.75">
      <c r="A2" s="5" t="s">
        <v>0</v>
      </c>
      <c r="B2" s="20"/>
      <c r="C2" s="20"/>
      <c r="D2" s="20"/>
      <c r="E2" s="20"/>
    </row>
    <row r="3" spans="1:5" s="1" customFormat="1" ht="12.75">
      <c r="A3" s="1" t="s">
        <v>1</v>
      </c>
      <c r="B3" s="22">
        <f>'Test Results (RAW)'!$B3/'Test Results (RAW)'!$B3</f>
        <v>1</v>
      </c>
      <c r="C3" s="22">
        <f>'Test Results (RAW)'!C3/'Test Results (RAW)'!$B3</f>
        <v>1.195837275307474</v>
      </c>
      <c r="D3" s="22">
        <f>'Test Results (RAW)'!D3/'Test Results (RAW)'!$B3</f>
        <v>1.4597918637653737</v>
      </c>
      <c r="E3" s="22">
        <f>'Test Results (RAW)'!E3/'Test Results (RAW)'!$B3</f>
        <v>1.554399243140965</v>
      </c>
    </row>
    <row r="4" spans="1:5" s="1" customFormat="1" ht="12.75">
      <c r="A4" s="1" t="s">
        <v>2</v>
      </c>
      <c r="B4" s="22">
        <f>'Test Results (RAW)'!$B4/'Test Results (RAW)'!$B4</f>
        <v>1</v>
      </c>
      <c r="C4" s="22">
        <f>'Test Results (RAW)'!C4/'Test Results (RAW)'!$B4</f>
        <v>1.2026905829596413</v>
      </c>
      <c r="D4" s="22">
        <f>'Test Results (RAW)'!D4/'Test Results (RAW)'!$B4</f>
        <v>1.4260089686098654</v>
      </c>
      <c r="E4" s="22">
        <f>'Test Results (RAW)'!E4/'Test Results (RAW)'!$B4</f>
        <v>1.57847533632287</v>
      </c>
    </row>
    <row r="5" spans="1:5" s="1" customFormat="1" ht="12.75">
      <c r="A5" s="1" t="s">
        <v>3</v>
      </c>
      <c r="B5" s="22">
        <f>'Test Results (RAW)'!$B5/'Test Results (RAW)'!$B5</f>
        <v>1</v>
      </c>
      <c r="C5" s="22">
        <f>'Test Results (RAW)'!C5/'Test Results (RAW)'!$B5</f>
        <v>1.1988950276243093</v>
      </c>
      <c r="D5" s="22">
        <f>'Test Results (RAW)'!D5/'Test Results (RAW)'!$B5</f>
        <v>1.441988950276243</v>
      </c>
      <c r="E5" s="22">
        <f>'Test Results (RAW)'!E5/'Test Results (RAW)'!$B5</f>
        <v>1.565377532228361</v>
      </c>
    </row>
    <row r="6" spans="2:5" ht="12.75">
      <c r="B6" s="23"/>
      <c r="C6" s="23"/>
      <c r="D6" s="23"/>
      <c r="E6" s="23"/>
    </row>
    <row r="7" spans="1:5" s="21" customFormat="1" ht="12.75">
      <c r="A7" s="5" t="s">
        <v>4</v>
      </c>
      <c r="B7" s="24"/>
      <c r="C7" s="24"/>
      <c r="D7" s="24"/>
      <c r="E7" s="24"/>
    </row>
    <row r="8" spans="1:5" s="2" customFormat="1" ht="12.75">
      <c r="A8" s="2" t="s">
        <v>5</v>
      </c>
      <c r="B8" s="25">
        <f>'Test Results (RAW)'!$B8/'Test Results (RAW)'!$B8</f>
        <v>1</v>
      </c>
      <c r="C8" s="25">
        <f>'Test Results (RAW)'!$B8/'Test Results (RAW)'!C8</f>
        <v>1.2349785407725322</v>
      </c>
      <c r="D8" s="25">
        <f>'Test Results (RAW)'!$B8/'Test Results (RAW)'!D8</f>
        <v>1.506544502617801</v>
      </c>
      <c r="E8" s="25">
        <f>'Test Results (RAW)'!$B8/'Test Results (RAW)'!E8</f>
        <v>1.7886557886557888</v>
      </c>
    </row>
    <row r="9" spans="1:5" s="2" customFormat="1" ht="12.75">
      <c r="A9" s="2" t="s">
        <v>6</v>
      </c>
      <c r="B9" s="25">
        <f>'Test Results (RAW)'!$B9/'Test Results (RAW)'!$B9</f>
        <v>1</v>
      </c>
      <c r="C9" s="25">
        <f>'Test Results (RAW)'!$B9/'Test Results (RAW)'!C9</f>
        <v>1.2169501641301106</v>
      </c>
      <c r="D9" s="25">
        <f>'Test Results (RAW)'!$B9/'Test Results (RAW)'!D9</f>
        <v>1.5406120136003023</v>
      </c>
      <c r="E9" s="25">
        <f>'Test Results (RAW)'!$B9/'Test Results (RAW)'!E9</f>
        <v>1.728698601102162</v>
      </c>
    </row>
    <row r="10" spans="1:5" s="2" customFormat="1" ht="12.75">
      <c r="A10" s="2" t="s">
        <v>2</v>
      </c>
      <c r="B10" s="25">
        <f>'Test Results (RAW)'!$B10/'Test Results (RAW)'!$B10</f>
        <v>1</v>
      </c>
      <c r="C10" s="25">
        <f>'Test Results (RAW)'!$B10/'Test Results (RAW)'!C10</f>
        <v>1.220472440944882</v>
      </c>
      <c r="D10" s="25">
        <f>'Test Results (RAW)'!$B10/'Test Results (RAW)'!D10</f>
        <v>1.4280652019844084</v>
      </c>
      <c r="E10" s="25">
        <f>'Test Results (RAW)'!$B10/'Test Results (RAW)'!E10</f>
        <v>1.6247816153742778</v>
      </c>
    </row>
    <row r="11" spans="1:5" s="2" customFormat="1" ht="12.75">
      <c r="A11" s="2" t="s">
        <v>3</v>
      </c>
      <c r="B11" s="25">
        <f>'Test Results (RAW)'!$B11/'Test Results (RAW)'!$B11</f>
        <v>1</v>
      </c>
      <c r="C11" s="25">
        <f>'Test Results (RAW)'!$B11/'Test Results (RAW)'!C11</f>
        <v>1.2178068410462777</v>
      </c>
      <c r="D11" s="25">
        <f>'Test Results (RAW)'!$B11/'Test Results (RAW)'!D11</f>
        <v>1.487557603686636</v>
      </c>
      <c r="E11" s="25">
        <f>'Test Results (RAW)'!$B11/'Test Results (RAW)'!E11</f>
        <v>1.7127697205518218</v>
      </c>
    </row>
    <row r="12" spans="2:5" ht="12.75">
      <c r="B12" s="23"/>
      <c r="C12" s="23"/>
      <c r="D12" s="23"/>
      <c r="E12" s="23"/>
    </row>
    <row r="13" spans="1:5" s="21" customFormat="1" ht="12.75">
      <c r="A13" s="5" t="s">
        <v>7</v>
      </c>
      <c r="B13" s="24"/>
      <c r="C13" s="24"/>
      <c r="D13" s="24"/>
      <c r="E13" s="24"/>
    </row>
    <row r="14" spans="1:5" s="1" customFormat="1" ht="12.75">
      <c r="A14" s="1" t="s">
        <v>8</v>
      </c>
      <c r="B14" s="22">
        <f>'Test Results (RAW)'!$B14/'Test Results (RAW)'!$B14</f>
        <v>1</v>
      </c>
      <c r="C14" s="22">
        <f>'Test Results (RAW)'!C14/'Test Results (RAW)'!$B14</f>
        <v>1.223529411764706</v>
      </c>
      <c r="D14" s="22">
        <f>'Test Results (RAW)'!D14/'Test Results (RAW)'!$B14</f>
        <v>1.5058823529411764</v>
      </c>
      <c r="E14" s="22">
        <f>'Test Results (RAW)'!E14/'Test Results (RAW)'!$B14</f>
        <v>1.6549019607843138</v>
      </c>
    </row>
    <row r="15" spans="1:5" s="1" customFormat="1" ht="12.75">
      <c r="A15" s="1" t="s">
        <v>9</v>
      </c>
      <c r="B15" s="22">
        <f>'Test Results (RAW)'!$B15/'Test Results (RAW)'!$B15</f>
        <v>1</v>
      </c>
      <c r="C15" s="22">
        <f>'Test Results (RAW)'!C15/'Test Results (RAW)'!$B15</f>
        <v>1.1931330472103003</v>
      </c>
      <c r="D15" s="22">
        <f>'Test Results (RAW)'!D15/'Test Results (RAW)'!$B15</f>
        <v>1.592274678111588</v>
      </c>
      <c r="E15" s="22">
        <f>'Test Results (RAW)'!E15/'Test Results (RAW)'!$B15</f>
        <v>1.7424892703862658</v>
      </c>
    </row>
    <row r="16" spans="1:5" s="1" customFormat="1" ht="12.75">
      <c r="A16" s="1" t="s">
        <v>10</v>
      </c>
      <c r="B16" s="22">
        <f>'Test Results (RAW)'!$B16/'Test Results (RAW)'!$B16</f>
        <v>1</v>
      </c>
      <c r="C16" s="22">
        <f>'Test Results (RAW)'!C16/'Test Results (RAW)'!$B16</f>
        <v>1.2079722703639515</v>
      </c>
      <c r="D16" s="22">
        <f>'Test Results (RAW)'!D16/'Test Results (RAW)'!$B16</f>
        <v>1.4436741767764298</v>
      </c>
      <c r="E16" s="22">
        <f>'Test Results (RAW)'!E16/'Test Results (RAW)'!$B16</f>
        <v>1.7019064124783363</v>
      </c>
    </row>
    <row r="17" spans="1:5" s="1" customFormat="1" ht="12.75">
      <c r="A17" s="1" t="s">
        <v>3</v>
      </c>
      <c r="B17" s="22">
        <f>'Test Results (RAW)'!$B17/'Test Results (RAW)'!$B17</f>
        <v>1</v>
      </c>
      <c r="C17" s="22">
        <f>'Test Results (RAW)'!C17/'Test Results (RAW)'!$B17</f>
        <v>1.1885521885521884</v>
      </c>
      <c r="D17" s="22">
        <f>'Test Results (RAW)'!D17/'Test Results (RAW)'!$B17</f>
        <v>1.5319865319865318</v>
      </c>
      <c r="E17" s="22">
        <f>'Test Results (RAW)'!E17/'Test Results (RAW)'!$B17</f>
        <v>1.676767676767677</v>
      </c>
    </row>
    <row r="18" spans="1:5" s="2" customFormat="1" ht="12.75">
      <c r="A18" s="2" t="s">
        <v>2</v>
      </c>
      <c r="B18" s="25">
        <f>'Test Results (RAW)'!$B18/'Test Results (RAW)'!$B18</f>
        <v>1</v>
      </c>
      <c r="C18" s="25">
        <f>'Test Results (RAW)'!$B18/'Test Results (RAW)'!C18</f>
        <v>1.2146892655367232</v>
      </c>
      <c r="D18" s="25">
        <f>'Test Results (RAW)'!$B18/'Test Results (RAW)'!D18</f>
        <v>1.423841059602649</v>
      </c>
      <c r="E18" s="25">
        <f>'Test Results (RAW)'!$B18/'Test Results (RAW)'!E18</f>
        <v>1.6165413533834587</v>
      </c>
    </row>
    <row r="19" spans="2:5" ht="12.75">
      <c r="B19" s="23"/>
      <c r="C19" s="23"/>
      <c r="D19" s="23"/>
      <c r="E19" s="23"/>
    </row>
    <row r="20" spans="1:5" s="2" customFormat="1" ht="12.75">
      <c r="A20" s="26" t="s">
        <v>13</v>
      </c>
      <c r="B20" s="25">
        <f>'Test Results (RAW)'!$B20/'Test Results (RAW)'!$B20</f>
        <v>1</v>
      </c>
      <c r="C20" s="25">
        <f>'Test Results (RAW)'!$B20/'Test Results (RAW)'!C20</f>
        <v>1.2119205298013243</v>
      </c>
      <c r="D20" s="25">
        <f>'Test Results (RAW)'!$B20/'Test Results (RAW)'!D20</f>
        <v>1.452380952380952</v>
      </c>
      <c r="E20" s="25">
        <f>'Test Results (RAW)'!$B20/'Test Results (RAW)'!E20</f>
        <v>1.6194690265486722</v>
      </c>
    </row>
    <row r="21" spans="2:5" ht="12.75">
      <c r="B21" s="23"/>
      <c r="C21" s="23"/>
      <c r="D21" s="23"/>
      <c r="E21" s="23"/>
    </row>
    <row r="22" spans="1:5" s="2" customFormat="1" ht="12.75">
      <c r="A22" s="26" t="s">
        <v>14</v>
      </c>
      <c r="B22" s="25">
        <f>'Test Results (RAW)'!$B22/'Test Results (RAW)'!$B22</f>
        <v>1</v>
      </c>
      <c r="C22" s="25">
        <f>'Test Results (RAW)'!$B22/'Test Results (RAW)'!C22</f>
        <v>1.2446808510638299</v>
      </c>
      <c r="D22" s="25">
        <f>'Test Results (RAW)'!$B22/'Test Results (RAW)'!D22</f>
        <v>1.5</v>
      </c>
      <c r="E22" s="25">
        <f>'Test Results (RAW)'!$B22/'Test Results (RAW)'!E22</f>
        <v>1.56</v>
      </c>
    </row>
    <row r="23" spans="2:5" ht="12.75">
      <c r="B23" s="23"/>
      <c r="C23" s="23"/>
      <c r="D23" s="23"/>
      <c r="E23" s="23"/>
    </row>
    <row r="24" spans="1:5" s="21" customFormat="1" ht="12.75">
      <c r="A24" s="5" t="s">
        <v>15</v>
      </c>
      <c r="B24" s="24"/>
      <c r="C24" s="24"/>
      <c r="D24" s="24"/>
      <c r="E24" s="24"/>
    </row>
    <row r="25" spans="1:5" s="1" customFormat="1" ht="12.75">
      <c r="A25" s="1" t="s">
        <v>16</v>
      </c>
      <c r="B25" s="22">
        <f>'Test Results (RAW)'!$B25/'Test Results (RAW)'!$B25</f>
        <v>1</v>
      </c>
      <c r="C25" s="22">
        <f>'Test Results (RAW)'!C25/'Test Results (RAW)'!$B25</f>
        <v>1.2135922330097086</v>
      </c>
      <c r="D25" s="22">
        <f>'Test Results (RAW)'!D25/'Test Results (RAW)'!$B25</f>
        <v>1.4271844660194175</v>
      </c>
      <c r="E25" s="22">
        <f>'Test Results (RAW)'!E25/'Test Results (RAW)'!$B25</f>
        <v>1.6407766990291262</v>
      </c>
    </row>
    <row r="26" spans="1:5" s="1" customFormat="1" ht="12.75">
      <c r="A26" s="1" t="s">
        <v>17</v>
      </c>
      <c r="B26" s="22">
        <f>'Test Results (RAW)'!$B26/'Test Results (RAW)'!$B26</f>
        <v>1</v>
      </c>
      <c r="C26" s="22">
        <f>'Test Results (RAW)'!C26/'Test Results (RAW)'!$B26</f>
        <v>1.2065217391304348</v>
      </c>
      <c r="D26" s="22">
        <f>'Test Results (RAW)'!D26/'Test Results (RAW)'!$B26</f>
        <v>1.4184782608695652</v>
      </c>
      <c r="E26" s="22">
        <f>'Test Results (RAW)'!E26/'Test Results (RAW)'!$B26</f>
        <v>1.6032608695652173</v>
      </c>
    </row>
    <row r="27" spans="1:5" s="1" customFormat="1" ht="12.75">
      <c r="A27" s="1" t="s">
        <v>18</v>
      </c>
      <c r="B27" s="22">
        <f>'Test Results (RAW)'!$B27/'Test Results (RAW)'!$B27</f>
        <v>1</v>
      </c>
      <c r="C27" s="22">
        <f>'Test Results (RAW)'!C27/'Test Results (RAW)'!$B27</f>
        <v>1.2016806722689075</v>
      </c>
      <c r="D27" s="22">
        <f>'Test Results (RAW)'!D27/'Test Results (RAW)'!$B27</f>
        <v>1.3991596638655461</v>
      </c>
      <c r="E27" s="22">
        <f>'Test Results (RAW)'!E27/'Test Results (RAW)'!$B27</f>
        <v>1.588235294117647</v>
      </c>
    </row>
    <row r="28" spans="1:5" s="1" customFormat="1" ht="12.75">
      <c r="A28" s="1" t="s">
        <v>19</v>
      </c>
      <c r="B28" s="22">
        <f>'Test Results (RAW)'!$B28/'Test Results (RAW)'!$B28</f>
        <v>1</v>
      </c>
      <c r="C28" s="22">
        <f>'Test Results (RAW)'!C28/'Test Results (RAW)'!$B28</f>
        <v>1.1910112359550562</v>
      </c>
      <c r="D28" s="22">
        <f>'Test Results (RAW)'!D28/'Test Results (RAW)'!$B28</f>
        <v>1.3707865168539326</v>
      </c>
      <c r="E28" s="22">
        <f>'Test Results (RAW)'!E28/'Test Results (RAW)'!$B28</f>
        <v>1.4382022471910112</v>
      </c>
    </row>
    <row r="29" spans="1:5" s="1" customFormat="1" ht="12.75">
      <c r="A29" s="1" t="s">
        <v>20</v>
      </c>
      <c r="B29" s="22">
        <f>'Test Results (RAW)'!$B29/'Test Results (RAW)'!$B29</f>
        <v>1</v>
      </c>
      <c r="C29" s="22">
        <f>'Test Results (RAW)'!C29/'Test Results (RAW)'!$B29</f>
        <v>1.2215909090909092</v>
      </c>
      <c r="D29" s="22">
        <f>'Test Results (RAW)'!D29/'Test Results (RAW)'!$B29</f>
        <v>1.4090909090909092</v>
      </c>
      <c r="E29" s="22">
        <f>'Test Results (RAW)'!E29/'Test Results (RAW)'!$B29</f>
        <v>1.5909090909090908</v>
      </c>
    </row>
    <row r="30" spans="1:5" s="1" customFormat="1" ht="12.75">
      <c r="A30" s="1" t="s">
        <v>21</v>
      </c>
      <c r="B30" s="22">
        <f>'Test Results (RAW)'!$B30/'Test Results (RAW)'!$B30</f>
        <v>1</v>
      </c>
      <c r="C30" s="22">
        <f>'Test Results (RAW)'!C30/'Test Results (RAW)'!$B30</f>
        <v>1.2222222222222223</v>
      </c>
      <c r="D30" s="22">
        <f>'Test Results (RAW)'!D30/'Test Results (RAW)'!$B30</f>
        <v>1.4444444444444444</v>
      </c>
      <c r="E30" s="22">
        <f>'Test Results (RAW)'!E30/'Test Results (RAW)'!$B30</f>
        <v>1.6527777777777777</v>
      </c>
    </row>
    <row r="31" spans="1:5" s="1" customFormat="1" ht="12.75">
      <c r="A31" s="1" t="s">
        <v>3</v>
      </c>
      <c r="B31" s="22">
        <f>'Test Results (RAW)'!$B31/'Test Results (RAW)'!$B31</f>
        <v>1</v>
      </c>
      <c r="C31" s="22">
        <f>'Test Results (RAW)'!C31/'Test Results (RAW)'!$B31</f>
        <v>1.2083333333333333</v>
      </c>
      <c r="D31" s="22">
        <f>'Test Results (RAW)'!D31/'Test Results (RAW)'!$B31</f>
        <v>1.4097222222222223</v>
      </c>
      <c r="E31" s="22">
        <f>'Test Results (RAW)'!E31/'Test Results (RAW)'!$B31</f>
        <v>1.4444444444444444</v>
      </c>
    </row>
    <row r="32" spans="2:5" ht="12.75">
      <c r="B32" s="23"/>
      <c r="C32" s="23"/>
      <c r="D32" s="23"/>
      <c r="E32" s="23"/>
    </row>
    <row r="33" spans="1:5" s="21" customFormat="1" ht="12.75">
      <c r="A33" s="5" t="s">
        <v>12</v>
      </c>
      <c r="B33" s="24"/>
      <c r="C33" s="24"/>
      <c r="D33" s="24"/>
      <c r="E33" s="24"/>
    </row>
    <row r="34" spans="1:5" s="2" customFormat="1" ht="12.75">
      <c r="A34" s="2" t="s">
        <v>22</v>
      </c>
      <c r="B34" s="25">
        <f>'Test Results (RAW)'!$B34/'Test Results (RAW)'!$B34</f>
        <v>1</v>
      </c>
      <c r="C34" s="25">
        <f>'Test Results (RAW)'!$B34/'Test Results (RAW)'!C34</f>
        <v>1.152006783493499</v>
      </c>
      <c r="D34" s="25">
        <f>'Test Results (RAW)'!$B34/'Test Results (RAW)'!D34</f>
        <v>1.3200544111931598</v>
      </c>
      <c r="E34" s="25">
        <f>'Test Results (RAW)'!$B34/'Test Results (RAW)'!E34</f>
        <v>1.3777041644131964</v>
      </c>
    </row>
    <row r="35" spans="1:5" s="2" customFormat="1" ht="12.75">
      <c r="A35" s="2" t="s">
        <v>1</v>
      </c>
      <c r="B35" s="25">
        <f>'Test Results (RAW)'!$B35/'Test Results (RAW)'!$B35</f>
        <v>1</v>
      </c>
      <c r="C35" s="25">
        <f>'Test Results (RAW)'!$B35/'Test Results (RAW)'!C35</f>
        <v>1.0951937984496125</v>
      </c>
      <c r="D35" s="25">
        <f>'Test Results (RAW)'!$B35/'Test Results (RAW)'!D35</f>
        <v>1.163372859025033</v>
      </c>
      <c r="E35" s="25">
        <f>'Test Results (RAW)'!$B35/'Test Results (RAW)'!E35</f>
        <v>1.2221453287197233</v>
      </c>
    </row>
    <row r="36" spans="1:5" s="2" customFormat="1" ht="12.75">
      <c r="A36" s="2" t="s">
        <v>10</v>
      </c>
      <c r="B36" s="25">
        <f>'Test Results (RAW)'!$B36/'Test Results (RAW)'!$B36</f>
        <v>1</v>
      </c>
      <c r="C36" s="25">
        <f>'Test Results (RAW)'!$B36/'Test Results (RAW)'!C36</f>
        <v>1.1844888366627495</v>
      </c>
      <c r="D36" s="25">
        <f>'Test Results (RAW)'!$B36/'Test Results (RAW)'!D36</f>
        <v>1.4640522875816993</v>
      </c>
      <c r="E36" s="25">
        <f>'Test Results (RAW)'!$B36/'Test Results (RAW)'!E36</f>
        <v>1.4765625</v>
      </c>
    </row>
    <row r="37" spans="1:5" s="2" customFormat="1" ht="12.75">
      <c r="A37" s="2" t="s">
        <v>9</v>
      </c>
      <c r="B37" s="25">
        <f>'Test Results (RAW)'!$B37/'Test Results (RAW)'!$B37</f>
        <v>1</v>
      </c>
      <c r="C37" s="25">
        <f>'Test Results (RAW)'!$B37/'Test Results (RAW)'!C37</f>
        <v>1.184708183893055</v>
      </c>
      <c r="D37" s="25">
        <f>'Test Results (RAW)'!$B37/'Test Results (RAW)'!D37</f>
        <v>1.3881566380133716</v>
      </c>
      <c r="E37" s="25">
        <f>'Test Results (RAW)'!$B37/'Test Results (RAW)'!E37</f>
        <v>1.4782343368592352</v>
      </c>
    </row>
    <row r="38" spans="2:5" ht="12.75">
      <c r="B38" s="23"/>
      <c r="C38" s="23"/>
      <c r="D38" s="23"/>
      <c r="E38" s="23"/>
    </row>
    <row r="39" spans="1:5" s="21" customFormat="1" ht="12.75">
      <c r="A39" s="5" t="s">
        <v>11</v>
      </c>
      <c r="B39" s="24"/>
      <c r="C39" s="24"/>
      <c r="D39" s="24"/>
      <c r="E39" s="24"/>
    </row>
    <row r="40" spans="1:5" s="2" customFormat="1" ht="12.75">
      <c r="A40" s="2" t="s">
        <v>22</v>
      </c>
      <c r="B40" s="25">
        <f>'Test Results (RAW)'!$B40/'Test Results (RAW)'!$B40</f>
        <v>1</v>
      </c>
      <c r="C40" s="25">
        <f>'Test Results (RAW)'!$B40/'Test Results (RAW)'!C40</f>
        <v>1.2026200873362445</v>
      </c>
      <c r="D40" s="25">
        <f>'Test Results (RAW)'!$B40/'Test Results (RAW)'!D40</f>
        <v>1.4597173144876325</v>
      </c>
      <c r="E40" s="25">
        <f>'Test Results (RAW)'!$B40/'Test Results (RAW)'!E40</f>
        <v>1.6061430793157077</v>
      </c>
    </row>
    <row r="41" spans="1:5" s="2" customFormat="1" ht="12.75">
      <c r="A41" s="2" t="s">
        <v>10</v>
      </c>
      <c r="B41" s="25">
        <f>'Test Results (RAW)'!$B41/'Test Results (RAW)'!$B41</f>
        <v>1</v>
      </c>
      <c r="C41" s="25">
        <f>'Test Results (RAW)'!$B41/'Test Results (RAW)'!C41</f>
        <v>1.2159194876486734</v>
      </c>
      <c r="D41" s="25">
        <f>'Test Results (RAW)'!$B41/'Test Results (RAW)'!D41</f>
        <v>1.5408695652173914</v>
      </c>
      <c r="E41" s="25">
        <f>'Test Results (RAW)'!$B41/'Test Results (RAW)'!E41</f>
        <v>1.7270955165692008</v>
      </c>
    </row>
    <row r="42" spans="1:5" s="2" customFormat="1" ht="12.75">
      <c r="A42" s="2" t="s">
        <v>1</v>
      </c>
      <c r="B42" s="25">
        <f>'Test Results (RAW)'!$B42/'Test Results (RAW)'!$B42</f>
        <v>1</v>
      </c>
      <c r="C42" s="25">
        <f>'Test Results (RAW)'!$B42/'Test Results (RAW)'!C42</f>
        <v>1.179757085020243</v>
      </c>
      <c r="D42" s="25">
        <f>'Test Results (RAW)'!$B42/'Test Results (RAW)'!D42</f>
        <v>1.333028362305581</v>
      </c>
      <c r="E42" s="25">
        <f>'Test Results (RAW)'!$B42/'Test Results (RAW)'!E42</f>
        <v>1.4242424242424243</v>
      </c>
    </row>
    <row r="43" spans="1:5" s="2" customFormat="1" ht="12.75">
      <c r="A43" s="2" t="s">
        <v>23</v>
      </c>
      <c r="B43" s="25">
        <f>'Test Results (RAW)'!$B43/'Test Results (RAW)'!$B43</f>
        <v>1</v>
      </c>
      <c r="C43" s="25">
        <f>'Test Results (RAW)'!$B43/'Test Results (RAW)'!C43</f>
        <v>1.2115869017632241</v>
      </c>
      <c r="D43" s="25">
        <f>'Test Results (RAW)'!$B43/'Test Results (RAW)'!D43</f>
        <v>1.5221518987341771</v>
      </c>
      <c r="E43" s="25">
        <f>'Test Results (RAW)'!$B43/'Test Results (RAW)'!E43</f>
        <v>1.7178571428571427</v>
      </c>
    </row>
    <row r="44" spans="2:5" ht="12.75">
      <c r="B44" s="23"/>
      <c r="C44" s="23"/>
      <c r="D44" s="23"/>
      <c r="E44" s="23"/>
    </row>
    <row r="45" spans="1:5" s="21" customFormat="1" ht="12.75">
      <c r="A45" s="5" t="s">
        <v>24</v>
      </c>
      <c r="B45" s="24"/>
      <c r="C45" s="24"/>
      <c r="D45" s="24"/>
      <c r="E45" s="24"/>
    </row>
    <row r="46" spans="1:5" s="1" customFormat="1" ht="12.75">
      <c r="A46" s="1" t="s">
        <v>10</v>
      </c>
      <c r="B46" s="22">
        <f>'Test Results (RAW)'!$B46/'Test Results (RAW)'!$B46</f>
        <v>1</v>
      </c>
      <c r="C46" s="22">
        <f>'Test Results (RAW)'!C46/'Test Results (RAW)'!$B46</f>
        <v>1.1736694677871151</v>
      </c>
      <c r="D46" s="22">
        <f>'Test Results (RAW)'!D46/'Test Results (RAW)'!$B46</f>
        <v>1.3893557422969187</v>
      </c>
      <c r="E46" s="22">
        <f>'Test Results (RAW)'!E46/'Test Results (RAW)'!$B46</f>
        <v>1.5602240896358546</v>
      </c>
    </row>
    <row r="47" spans="1:5" s="1" customFormat="1" ht="12.75">
      <c r="A47" s="1" t="s">
        <v>1</v>
      </c>
      <c r="B47" s="22">
        <f>'Test Results (RAW)'!$B47/'Test Results (RAW)'!$B47</f>
        <v>1</v>
      </c>
      <c r="C47" s="22">
        <f>'Test Results (RAW)'!C47/'Test Results (RAW)'!$B47</f>
        <v>1.1574468085106384</v>
      </c>
      <c r="D47" s="22">
        <f>'Test Results (RAW)'!D47/'Test Results (RAW)'!$B47</f>
        <v>1.1617021276595745</v>
      </c>
      <c r="E47" s="22">
        <f>'Test Results (RAW)'!E47/'Test Results (RAW)'!$B47</f>
        <v>1.3744680851063829</v>
      </c>
    </row>
    <row r="48" spans="1:5" s="1" customFormat="1" ht="12.75">
      <c r="A48" s="1" t="s">
        <v>9</v>
      </c>
      <c r="B48" s="22">
        <f>'Test Results (RAW)'!$B48/'Test Results (RAW)'!$B48</f>
        <v>1</v>
      </c>
      <c r="C48" s="22">
        <f>'Test Results (RAW)'!C48/'Test Results (RAW)'!$B48</f>
        <v>1.1643835616438356</v>
      </c>
      <c r="D48" s="22">
        <f>'Test Results (RAW)'!D48/'Test Results (RAW)'!$B48</f>
        <v>1.7397260273972603</v>
      </c>
      <c r="E48" s="22">
        <f>'Test Results (RAW)'!E48/'Test Results (RAW)'!$B48</f>
        <v>1.8812785388127855</v>
      </c>
    </row>
    <row r="49" spans="1:5" s="1" customFormat="1" ht="12.75">
      <c r="A49" s="1" t="s">
        <v>22</v>
      </c>
      <c r="B49" s="22">
        <f>'Test Results (RAW)'!$B49/'Test Results (RAW)'!$B49</f>
        <v>1</v>
      </c>
      <c r="C49" s="22">
        <f>'Test Results (RAW)'!C49/'Test Results (RAW)'!$B49</f>
        <v>1.1581027667984192</v>
      </c>
      <c r="D49" s="22">
        <f>'Test Results (RAW)'!D49/'Test Results (RAW)'!$B49</f>
        <v>1.2134387351778657</v>
      </c>
      <c r="E49" s="22">
        <f>'Test Results (RAW)'!E49/'Test Results (RAW)'!$B49</f>
        <v>1.4189723320158103</v>
      </c>
    </row>
    <row r="50" spans="2:5" ht="12.75">
      <c r="B50" s="23"/>
      <c r="C50" s="23"/>
      <c r="D50" s="23"/>
      <c r="E50" s="23"/>
    </row>
    <row r="51" spans="1:5" s="2" customFormat="1" ht="12.75">
      <c r="A51" s="26" t="s">
        <v>25</v>
      </c>
      <c r="B51" s="25">
        <f>'Test Results (RAW)'!$B51/'Test Results (RAW)'!$B51</f>
        <v>1</v>
      </c>
      <c r="C51" s="25">
        <f>'Test Results (RAW)'!$B51/'Test Results (RAW)'!C51</f>
        <v>1.1985018726591758</v>
      </c>
      <c r="D51" s="25">
        <f>'Test Results (RAW)'!$B51/'Test Results (RAW)'!D51</f>
        <v>1.461187214611872</v>
      </c>
      <c r="E51" s="25">
        <f>'Test Results (RAW)'!$B51/'Test Results (RAW)'!E51</f>
        <v>1.545893719806763</v>
      </c>
    </row>
    <row r="52" spans="2:5" ht="12.75">
      <c r="B52" s="23"/>
      <c r="C52" s="23"/>
      <c r="D52" s="23"/>
      <c r="E52" s="23"/>
    </row>
    <row r="53" spans="1:5" s="21" customFormat="1" ht="12.75">
      <c r="A53" s="5" t="s">
        <v>26</v>
      </c>
      <c r="B53" s="24"/>
      <c r="C53" s="24"/>
      <c r="D53" s="24"/>
      <c r="E53" s="24"/>
    </row>
    <row r="54" spans="1:5" s="1" customFormat="1" ht="12.75">
      <c r="A54" s="1" t="s">
        <v>27</v>
      </c>
      <c r="B54" s="22">
        <f>'Test Results (RAW)'!$B54/'Test Results (RAW)'!$B54</f>
        <v>1</v>
      </c>
      <c r="C54" s="22">
        <f>'Test Results (RAW)'!C54/'Test Results (RAW)'!$B54</f>
        <v>1.1953143966982278</v>
      </c>
      <c r="D54" s="22">
        <f>'Test Results (RAW)'!D54/'Test Results (RAW)'!$B54</f>
        <v>1.3977907259043458</v>
      </c>
      <c r="E54" s="22">
        <f>'Test Results (RAW)'!E54/'Test Results (RAW)'!$B54</f>
        <v>1.567249332362224</v>
      </c>
    </row>
    <row r="55" spans="1:5" s="1" customFormat="1" ht="12.75">
      <c r="A55" s="1" t="s">
        <v>28</v>
      </c>
      <c r="B55" s="22">
        <f>'Test Results (RAW)'!$B55/'Test Results (RAW)'!$B55</f>
        <v>1</v>
      </c>
      <c r="C55" s="22">
        <f>'Test Results (RAW)'!C55/'Test Results (RAW)'!$B55</f>
        <v>1.213548492791612</v>
      </c>
      <c r="D55" s="22">
        <f>'Test Results (RAW)'!D55/'Test Results (RAW)'!$B55</f>
        <v>1.4155471821756225</v>
      </c>
      <c r="E55" s="22">
        <f>'Test Results (RAW)'!E55/'Test Results (RAW)'!$B55</f>
        <v>1.7675294888597641</v>
      </c>
    </row>
    <row r="56" spans="1:5" s="1" customFormat="1" ht="12.75">
      <c r="A56" s="1" t="s">
        <v>29</v>
      </c>
      <c r="B56" s="22">
        <f>'Test Results (RAW)'!$B56/'Test Results (RAW)'!$B56</f>
        <v>1</v>
      </c>
      <c r="C56" s="22">
        <f>'Test Results (RAW)'!C56/'Test Results (RAW)'!$B56</f>
        <v>1.2209058062347702</v>
      </c>
      <c r="D56" s="22">
        <f>'Test Results (RAW)'!D56/'Test Results (RAW)'!$B56</f>
        <v>1.4320645323922359</v>
      </c>
      <c r="E56" s="22">
        <f>'Test Results (RAW)'!E56/'Test Results (RAW)'!$B56</f>
        <v>1.6402823292160322</v>
      </c>
    </row>
    <row r="57" spans="1:5" s="1" customFormat="1" ht="12.75">
      <c r="A57" s="1" t="s">
        <v>30</v>
      </c>
      <c r="B57" s="22">
        <f>'Test Results (RAW)'!$B57/'Test Results (RAW)'!$B57</f>
        <v>1</v>
      </c>
      <c r="C57" s="22">
        <f>'Test Results (RAW)'!C57/'Test Results (RAW)'!$B57</f>
        <v>1.1873912598505783</v>
      </c>
      <c r="D57" s="22">
        <f>'Test Results (RAW)'!D57/'Test Results (RAW)'!$B57</f>
        <v>1.367004400777812</v>
      </c>
      <c r="E57" s="22">
        <f>'Test Results (RAW)'!E57/'Test Results (RAW)'!$B57</f>
        <v>1.564732371302835</v>
      </c>
    </row>
    <row r="58" spans="1:5" s="1" customFormat="1" ht="12.75">
      <c r="A58" s="1" t="s">
        <v>31</v>
      </c>
      <c r="B58" s="22">
        <f>'Test Results (RAW)'!$B58/'Test Results (RAW)'!$B58</f>
        <v>1</v>
      </c>
      <c r="C58" s="22">
        <f>'Test Results (RAW)'!C58/'Test Results (RAW)'!$B58</f>
        <v>1.2119519008866757</v>
      </c>
      <c r="D58" s="22">
        <f>'Test Results (RAW)'!D58/'Test Results (RAW)'!$B58</f>
        <v>1.4349568808453783</v>
      </c>
      <c r="E58" s="22">
        <f>'Test Results (RAW)'!E58/'Test Results (RAW)'!$B58</f>
        <v>1.6047613263694886</v>
      </c>
    </row>
    <row r="59" spans="1:5" s="1" customFormat="1" ht="12.75">
      <c r="A59" s="1" t="s">
        <v>32</v>
      </c>
      <c r="B59" s="22">
        <f>'Test Results (RAW)'!$B59/'Test Results (RAW)'!$B59</f>
        <v>1</v>
      </c>
      <c r="C59" s="22">
        <f>'Test Results (RAW)'!C59/'Test Results (RAW)'!$B59</f>
        <v>1.1154036651807824</v>
      </c>
      <c r="D59" s="22">
        <f>'Test Results (RAW)'!D59/'Test Results (RAW)'!$B59</f>
        <v>1.2263496780584449</v>
      </c>
      <c r="E59" s="22">
        <f>'Test Results (RAW)'!E59/'Test Results (RAW)'!$B59</f>
        <v>1.389301634472511</v>
      </c>
    </row>
    <row r="60" spans="1:5" s="1" customFormat="1" ht="12.75">
      <c r="A60" s="1" t="s">
        <v>33</v>
      </c>
      <c r="B60" s="22">
        <f>'Test Results (RAW)'!$B60/'Test Results (RAW)'!$B60</f>
        <v>1</v>
      </c>
      <c r="C60" s="22">
        <f>'Test Results (RAW)'!C60/'Test Results (RAW)'!$B60</f>
        <v>1.2003966896929072</v>
      </c>
      <c r="D60" s="22">
        <f>'Test Results (RAW)'!D60/'Test Results (RAW)'!$B60</f>
        <v>1.3478558238150604</v>
      </c>
      <c r="E60" s="22">
        <f>'Test Results (RAW)'!E60/'Test Results (RAW)'!$B60</f>
        <v>1.479447370220915</v>
      </c>
    </row>
    <row r="61" spans="1:5" s="1" customFormat="1" ht="12.75">
      <c r="A61" s="1" t="s">
        <v>34</v>
      </c>
      <c r="B61" s="22">
        <f>'Test Results (RAW)'!$B61/'Test Results (RAW)'!$B61</f>
        <v>1</v>
      </c>
      <c r="C61" s="22">
        <f>'Test Results (RAW)'!C61/'Test Results (RAW)'!$B61</f>
        <v>1.193721190980441</v>
      </c>
      <c r="D61" s="22">
        <f>'Test Results (RAW)'!D61/'Test Results (RAW)'!$B61</f>
        <v>1.4709106764669242</v>
      </c>
      <c r="E61" s="22">
        <f>'Test Results (RAW)'!E61/'Test Results (RAW)'!$B61</f>
        <v>1.6303724928366763</v>
      </c>
    </row>
    <row r="62" spans="1:5" s="1" customFormat="1" ht="12.75">
      <c r="A62" s="1" t="s">
        <v>35</v>
      </c>
      <c r="B62" s="22">
        <f>'Test Results (RAW)'!$B62/'Test Results (RAW)'!$B62</f>
        <v>1</v>
      </c>
      <c r="C62" s="22">
        <f>'Test Results (RAW)'!C62/'Test Results (RAW)'!$B62</f>
        <v>1.2255689424364122</v>
      </c>
      <c r="D62" s="22">
        <f>'Test Results (RAW)'!D62/'Test Results (RAW)'!$B62</f>
        <v>1.428380187416332</v>
      </c>
      <c r="E62" s="22">
        <f>'Test Results (RAW)'!E62/'Test Results (RAW)'!$B62</f>
        <v>1.6586345381526106</v>
      </c>
    </row>
    <row r="63" spans="1:5" s="1" customFormat="1" ht="12.75">
      <c r="A63" s="1" t="s">
        <v>36</v>
      </c>
      <c r="B63" s="22">
        <f>'Test Results (RAW)'!$B63/'Test Results (RAW)'!$B63</f>
        <v>1</v>
      </c>
      <c r="C63" s="22">
        <f>'Test Results (RAW)'!C63/'Test Results (RAW)'!$B63</f>
        <v>1.2197095435684646</v>
      </c>
      <c r="D63" s="22">
        <f>'Test Results (RAW)'!D63/'Test Results (RAW)'!$B63</f>
        <v>1.4053941908713692</v>
      </c>
      <c r="E63" s="22">
        <f>'Test Results (RAW)'!E63/'Test Results (RAW)'!$B63</f>
        <v>1.6595435684647302</v>
      </c>
    </row>
    <row r="64" spans="1:5" s="1" customFormat="1" ht="12.75">
      <c r="A64" s="1" t="s">
        <v>37</v>
      </c>
      <c r="B64" s="22">
        <f>'Test Results (RAW)'!$B64/'Test Results (RAW)'!$B64</f>
        <v>1</v>
      </c>
      <c r="C64" s="22">
        <f>'Test Results (RAW)'!C64/'Test Results (RAW)'!$B64</f>
        <v>1.1856983240223464</v>
      </c>
      <c r="D64" s="22">
        <f>'Test Results (RAW)'!D64/'Test Results (RAW)'!$B64</f>
        <v>1.385608938547486</v>
      </c>
      <c r="E64" s="22">
        <f>'Test Results (RAW)'!E64/'Test Results (RAW)'!$B64</f>
        <v>1.5674189944134078</v>
      </c>
    </row>
    <row r="65" spans="1:5" s="1" customFormat="1" ht="12.75">
      <c r="A65" s="1" t="s">
        <v>38</v>
      </c>
      <c r="B65" s="22">
        <f>'Test Results (RAW)'!$B65/'Test Results (RAW)'!$B65</f>
        <v>1</v>
      </c>
      <c r="C65" s="22">
        <f>'Test Results (RAW)'!C65/'Test Results (RAW)'!$B65</f>
        <v>1.1970238095238095</v>
      </c>
      <c r="D65" s="22">
        <f>'Test Results (RAW)'!D65/'Test Results (RAW)'!$B65</f>
        <v>1.3905952380952382</v>
      </c>
      <c r="E65" s="22">
        <f>'Test Results (RAW)'!E65/'Test Results (RAW)'!$B65</f>
        <v>1.5908333333333333</v>
      </c>
    </row>
    <row r="66" spans="2:5" ht="12.75">
      <c r="B66" s="23"/>
      <c r="C66" s="23"/>
      <c r="D66" s="23"/>
      <c r="E66" s="23"/>
    </row>
    <row r="67" spans="1:5" s="1" customFormat="1" ht="12.75">
      <c r="A67" s="11" t="s">
        <v>39</v>
      </c>
      <c r="B67" s="22">
        <f>'Test Results (RAW)'!$B67/'Test Results (RAW)'!$B67</f>
        <v>1</v>
      </c>
      <c r="C67" s="22">
        <f>'Test Results (RAW)'!C67/'Test Results (RAW)'!$B67</f>
        <v>1.2106481481481484</v>
      </c>
      <c r="D67" s="22">
        <f>'Test Results (RAW)'!D67/'Test Results (RAW)'!$B67</f>
        <v>1.4853395061728396</v>
      </c>
      <c r="E67" s="22">
        <f>'Test Results (RAW)'!E67/'Test Results (RAW)'!$B67</f>
        <v>1.6952160493827162</v>
      </c>
    </row>
    <row r="68" spans="2:5" ht="12.75">
      <c r="B68" s="23"/>
      <c r="C68" s="23"/>
      <c r="D68" s="23"/>
      <c r="E68" s="23"/>
    </row>
    <row r="69" spans="1:5" s="21" customFormat="1" ht="12.75">
      <c r="A69" s="5" t="s">
        <v>40</v>
      </c>
      <c r="B69" s="24"/>
      <c r="C69" s="24"/>
      <c r="D69" s="24"/>
      <c r="E69" s="24"/>
    </row>
    <row r="70" spans="1:5" s="1" customFormat="1" ht="12.75">
      <c r="A70" s="1" t="s">
        <v>41</v>
      </c>
      <c r="B70" s="22">
        <f>'Test Results (RAW)'!$B70/'Test Results (RAW)'!$B70</f>
        <v>1</v>
      </c>
      <c r="C70" s="22">
        <f>'Test Results (RAW)'!C70/'Test Results (RAW)'!$B70</f>
        <v>1.2545376220562894</v>
      </c>
      <c r="D70" s="22">
        <f>'Test Results (RAW)'!D70/'Test Results (RAW)'!$B70</f>
        <v>1.4944572085008616</v>
      </c>
      <c r="E70" s="22">
        <f>'Test Results (RAW)'!E70/'Test Results (RAW)'!$B70</f>
        <v>1.6454049396898334</v>
      </c>
    </row>
    <row r="71" spans="1:5" s="1" customFormat="1" ht="12.75">
      <c r="A71" s="1" t="s">
        <v>42</v>
      </c>
      <c r="B71" s="22">
        <f>'Test Results (RAW)'!$B71/'Test Results (RAW)'!$B71</f>
        <v>1</v>
      </c>
      <c r="C71" s="22">
        <f>'Test Results (RAW)'!C71/'Test Results (RAW)'!$B71</f>
        <v>1.200021177467175</v>
      </c>
      <c r="D71" s="22">
        <f>'Test Results (RAW)'!D71/'Test Results (RAW)'!$B71</f>
        <v>1.4990470139771284</v>
      </c>
      <c r="E71" s="22">
        <f>'Test Results (RAW)'!E71/'Test Results (RAW)'!$B71</f>
        <v>1.703939008894536</v>
      </c>
    </row>
    <row r="72" spans="1:5" s="1" customFormat="1" ht="12.75">
      <c r="A72" s="1" t="s">
        <v>3</v>
      </c>
      <c r="B72" s="22">
        <f>'Test Results (RAW)'!$B72/'Test Results (RAW)'!$B72</f>
        <v>1</v>
      </c>
      <c r="C72" s="22">
        <f>'Test Results (RAW)'!C72/'Test Results (RAW)'!$B72</f>
        <v>1.2269769493768612</v>
      </c>
      <c r="D72" s="22">
        <f>'Test Results (RAW)'!D72/'Test Results (RAW)'!$B72</f>
        <v>1.4967464431454727</v>
      </c>
      <c r="E72" s="22">
        <f>'Test Results (RAW)'!E72/'Test Results (RAW)'!$B72</f>
        <v>1.6744237344215287</v>
      </c>
    </row>
    <row r="73" spans="2:5" ht="12.75">
      <c r="B73" s="23"/>
      <c r="C73" s="23"/>
      <c r="D73" s="23"/>
      <c r="E73" s="23"/>
    </row>
    <row r="74" spans="1:5" s="21" customFormat="1" ht="12.75">
      <c r="A74" s="5" t="s">
        <v>43</v>
      </c>
      <c r="B74" s="24"/>
      <c r="C74" s="24"/>
      <c r="D74" s="24"/>
      <c r="E74" s="24"/>
    </row>
    <row r="75" spans="1:5" s="2" customFormat="1" ht="12.75">
      <c r="A75" s="2" t="s">
        <v>44</v>
      </c>
      <c r="B75" s="25">
        <f>'Test Results (RAW)'!$B75/'Test Results (RAW)'!$B75</f>
        <v>1</v>
      </c>
      <c r="C75" s="25">
        <f>'Test Results (RAW)'!$B75/'Test Results (RAW)'!C75</f>
        <v>1.2528869825638944</v>
      </c>
      <c r="D75" s="25">
        <f>'Test Results (RAW)'!$B75/'Test Results (RAW)'!D75</f>
        <v>1.3020943236969824</v>
      </c>
      <c r="E75" s="25">
        <f>'Test Results (RAW)'!$B75/'Test Results (RAW)'!E75</f>
        <v>1.4476539589442816</v>
      </c>
    </row>
    <row r="76" spans="1:5" s="2" customFormat="1" ht="12.75">
      <c r="A76" s="2" t="s">
        <v>45</v>
      </c>
      <c r="B76" s="25">
        <f>'Test Results (RAW)'!$B76/'Test Results (RAW)'!$B76</f>
        <v>1</v>
      </c>
      <c r="C76" s="25">
        <f>'Test Results (RAW)'!$B76/'Test Results (RAW)'!C76</f>
        <v>1.1854311265349706</v>
      </c>
      <c r="D76" s="25">
        <f>'Test Results (RAW)'!$B76/'Test Results (RAW)'!D76</f>
        <v>1.3701403887688985</v>
      </c>
      <c r="E76" s="25">
        <f>'Test Results (RAW)'!$B76/'Test Results (RAW)'!E76</f>
        <v>1.4802083333333333</v>
      </c>
    </row>
    <row r="77" spans="1:5" s="2" customFormat="1" ht="12.75">
      <c r="A77" s="2" t="s">
        <v>46</v>
      </c>
      <c r="B77" s="25">
        <f>'Test Results (RAW)'!$B77/'Test Results (RAW)'!$B77</f>
        <v>1</v>
      </c>
      <c r="C77" s="25">
        <f>'Test Results (RAW)'!$B77/'Test Results (RAW)'!C77</f>
        <v>1.1908768217345302</v>
      </c>
      <c r="D77" s="25">
        <f>'Test Results (RAW)'!$B77/'Test Results (RAW)'!D77</f>
        <v>1.4374909877433308</v>
      </c>
      <c r="E77" s="25">
        <f>'Test Results (RAW)'!$B77/'Test Results (RAW)'!E77</f>
        <v>1.5932191780821918</v>
      </c>
    </row>
    <row r="78" spans="1:5" s="2" customFormat="1" ht="12.75">
      <c r="A78" s="2" t="s">
        <v>47</v>
      </c>
      <c r="B78" s="25">
        <f>'Test Results (RAW)'!$B78/'Test Results (RAW)'!$B78</f>
        <v>1</v>
      </c>
      <c r="C78" s="25">
        <f>'Test Results (RAW)'!$B78/'Test Results (RAW)'!C78</f>
        <v>1.2160148975791434</v>
      </c>
      <c r="D78" s="25">
        <f>'Test Results (RAW)'!$B78/'Test Results (RAW)'!D78</f>
        <v>1.5183221726190477</v>
      </c>
      <c r="E78" s="25">
        <f>'Test Results (RAW)'!$B78/'Test Results (RAW)'!E78</f>
        <v>1.7275132275132274</v>
      </c>
    </row>
    <row r="79" spans="1:5" s="2" customFormat="1" ht="12.75">
      <c r="A79" s="2" t="s">
        <v>3</v>
      </c>
      <c r="B79" s="25">
        <f>'Test Results (RAW)'!$B79/'Test Results (RAW)'!$B79</f>
        <v>1</v>
      </c>
      <c r="C79" s="25">
        <f>'Test Results (RAW)'!$B79/'Test Results (RAW)'!C79</f>
        <v>1.2110051329196352</v>
      </c>
      <c r="D79" s="25">
        <f>'Test Results (RAW)'!$B79/'Test Results (RAW)'!D79</f>
        <v>1.4047455066539287</v>
      </c>
      <c r="E79" s="25">
        <f>'Test Results (RAW)'!$B79/'Test Results (RAW)'!E79</f>
        <v>1.5573645320197045</v>
      </c>
    </row>
    <row r="80" spans="2:5" ht="12.75">
      <c r="B80" s="23"/>
      <c r="C80" s="23"/>
      <c r="D80" s="23"/>
      <c r="E80" s="23"/>
    </row>
    <row r="81" spans="1:5" s="2" customFormat="1" ht="12.75">
      <c r="A81" s="26" t="s">
        <v>48</v>
      </c>
      <c r="B81" s="25">
        <f>'Test Results (RAW)'!$B81/'Test Results (RAW)'!$B81</f>
        <v>1</v>
      </c>
      <c r="C81" s="25">
        <f>'Test Results (RAW)'!$B81/'Test Results (RAW)'!C81</f>
        <v>1.2357723577235769</v>
      </c>
      <c r="D81" s="25">
        <f>'Test Results (RAW)'!$B81/'Test Results (RAW)'!D81</f>
        <v>1.4161490683229814</v>
      </c>
      <c r="E81" s="25">
        <f>'Test Results (RAW)'!$B81/'Test Results (RAW)'!E81</f>
        <v>1.4205607476635513</v>
      </c>
    </row>
    <row r="82" spans="2:5" ht="12.75">
      <c r="B82" s="23"/>
      <c r="C82" s="23"/>
      <c r="D82" s="23"/>
      <c r="E82" s="23"/>
    </row>
    <row r="83" spans="1:5" s="2" customFormat="1" ht="12.75">
      <c r="A83" s="26" t="s">
        <v>49</v>
      </c>
      <c r="B83" s="25">
        <f>'Test Results (RAW)'!$B83/'Test Results (RAW)'!$B83</f>
        <v>1</v>
      </c>
      <c r="C83" s="25">
        <f>'Test Results (RAW)'!$B83/'Test Results (RAW)'!C83</f>
        <v>1.2000000000000002</v>
      </c>
      <c r="D83" s="25">
        <f>'Test Results (RAW)'!$B83/'Test Results (RAW)'!D83</f>
        <v>1.411764705882353</v>
      </c>
      <c r="E83" s="25">
        <f>'Test Results (RAW)'!$B83/'Test Results (RAW)'!E83</f>
        <v>1.5999999999999999</v>
      </c>
    </row>
    <row r="84" spans="2:5" ht="12.75">
      <c r="B84" s="23"/>
      <c r="C84" s="23"/>
      <c r="D84" s="23"/>
      <c r="E84" s="23"/>
    </row>
    <row r="85" spans="1:5" s="2" customFormat="1" ht="12.75">
      <c r="A85" s="26" t="s">
        <v>50</v>
      </c>
      <c r="B85" s="25">
        <f>'Test Results (RAW)'!$B85/'Test Results (RAW)'!$B85</f>
        <v>1</v>
      </c>
      <c r="C85" s="25">
        <f>'Test Results (RAW)'!$B85/'Test Results (RAW)'!C85</f>
        <v>1.2</v>
      </c>
      <c r="D85" s="25">
        <f>'Test Results (RAW)'!$B85/'Test Results (RAW)'!D85</f>
        <v>1.5096153846153844</v>
      </c>
      <c r="E85" s="25">
        <f>'Test Results (RAW)'!$B85/'Test Results (RAW)'!E85</f>
        <v>1.60204081632653</v>
      </c>
    </row>
    <row r="86" spans="2:5" ht="12.75">
      <c r="B86" s="23"/>
      <c r="C86" s="23"/>
      <c r="D86" s="23"/>
      <c r="E86" s="23"/>
    </row>
    <row r="87" spans="1:5" s="2" customFormat="1" ht="12.75">
      <c r="A87" s="26" t="s">
        <v>51</v>
      </c>
      <c r="B87" s="25">
        <f>'Test Results (RAW)'!$B87/'Test Results (RAW)'!$B87</f>
        <v>1</v>
      </c>
      <c r="C87" s="25">
        <f>'Test Results (RAW)'!$B87/'Test Results (RAW)'!C87</f>
        <v>1.2138613861386138</v>
      </c>
      <c r="D87" s="25">
        <f>'Test Results (RAW)'!$B87/'Test Results (RAW)'!D87</f>
        <v>1.4091954022988504</v>
      </c>
      <c r="E87" s="25">
        <f>'Test Results (RAW)'!$B87/'Test Results (RAW)'!E87</f>
        <v>1.5597964376590332</v>
      </c>
    </row>
    <row r="88" spans="2:5" ht="12.75">
      <c r="B88" s="23"/>
      <c r="C88" s="23"/>
      <c r="D88" s="23"/>
      <c r="E88" s="23"/>
    </row>
    <row r="89" spans="1:5" s="21" customFormat="1" ht="12.75">
      <c r="A89" s="5" t="s">
        <v>52</v>
      </c>
      <c r="B89" s="24"/>
      <c r="C89" s="24"/>
      <c r="D89" s="24"/>
      <c r="E89" s="24"/>
    </row>
    <row r="90" spans="1:5" s="2" customFormat="1" ht="12.75">
      <c r="A90" s="2" t="s">
        <v>53</v>
      </c>
      <c r="B90" s="25">
        <f>'Test Results (RAW)'!$B90/'Test Results (RAW)'!$B90</f>
        <v>1</v>
      </c>
      <c r="C90" s="25">
        <f>'Test Results (RAW)'!$B90/'Test Results (RAW)'!C90</f>
        <v>1.2025</v>
      </c>
      <c r="D90" s="25">
        <f>'Test Results (RAW)'!$B90/'Test Results (RAW)'!D90</f>
        <v>1.4188790560471978</v>
      </c>
      <c r="E90" s="25">
        <f>'Test Results (RAW)'!$B90/'Test Results (RAW)'!E90</f>
        <v>1.5980066445182728</v>
      </c>
    </row>
    <row r="91" spans="1:5" s="2" customFormat="1" ht="12.75">
      <c r="A91" s="2" t="s">
        <v>54</v>
      </c>
      <c r="B91" s="25">
        <f>'Test Results (RAW)'!$B91/'Test Results (RAW)'!$B91</f>
        <v>1</v>
      </c>
      <c r="C91" s="25">
        <f>'Test Results (RAW)'!$B91/'Test Results (RAW)'!C91</f>
        <v>1.1442080378250592</v>
      </c>
      <c r="D91" s="25">
        <f>'Test Results (RAW)'!$B91/'Test Results (RAW)'!D91</f>
        <v>1.3333333333333333</v>
      </c>
      <c r="E91" s="25">
        <f>'Test Results (RAW)'!$B91/'Test Results (RAW)'!E91</f>
        <v>1.415204678362573</v>
      </c>
    </row>
    <row r="92" spans="1:5" s="2" customFormat="1" ht="12.75">
      <c r="A92" s="2" t="s">
        <v>55</v>
      </c>
      <c r="B92" s="25">
        <f>'Test Results (RAW)'!$B92/'Test Results (RAW)'!$B92</f>
        <v>1</v>
      </c>
      <c r="C92" s="25">
        <f>'Test Results (RAW)'!$B92/'Test Results (RAW)'!C92</f>
        <v>1.1949685534591197</v>
      </c>
      <c r="D92" s="25">
        <f>'Test Results (RAW)'!$B92/'Test Results (RAW)'!D92</f>
        <v>1.4728682170542635</v>
      </c>
      <c r="E92" s="25">
        <f>'Test Results (RAW)'!$B92/'Test Results (RAW)'!E92</f>
        <v>1.5767634854771786</v>
      </c>
    </row>
    <row r="93" spans="1:5" s="2" customFormat="1" ht="12.75">
      <c r="A93" s="2" t="s">
        <v>56</v>
      </c>
      <c r="B93" s="25">
        <f>'Test Results (RAW)'!$B93/'Test Results (RAW)'!$B93</f>
        <v>1</v>
      </c>
      <c r="C93" s="25">
        <f>'Test Results (RAW)'!$B93/'Test Results (RAW)'!C93</f>
        <v>1.1481481481481484</v>
      </c>
      <c r="D93" s="25">
        <f>'Test Results (RAW)'!$B93/'Test Results (RAW)'!D93</f>
        <v>1.3098591549295775</v>
      </c>
      <c r="E93" s="25">
        <f>'Test Results (RAW)'!$B93/'Test Results (RAW)'!E93</f>
        <v>1.430769230769231</v>
      </c>
    </row>
    <row r="94" spans="1:5" s="2" customFormat="1" ht="12.75">
      <c r="A94" s="2" t="s">
        <v>57</v>
      </c>
      <c r="B94" s="25">
        <f>'Test Results (RAW)'!$B94/'Test Results (RAW)'!$B94</f>
        <v>1</v>
      </c>
      <c r="C94" s="25">
        <f>'Test Results (RAW)'!$B94/'Test Results (RAW)'!C94</f>
        <v>1.19533527696793</v>
      </c>
      <c r="D94" s="25">
        <f>'Test Results (RAW)'!$B94/'Test Results (RAW)'!D94</f>
        <v>1.4041095890410957</v>
      </c>
      <c r="E94" s="25">
        <f>'Test Results (RAW)'!$B94/'Test Results (RAW)'!E94</f>
        <v>1.576923076923077</v>
      </c>
    </row>
    <row r="95" spans="1:5" s="2" customFormat="1" ht="12.75">
      <c r="A95" s="2" t="s">
        <v>58</v>
      </c>
      <c r="B95" s="25">
        <f>'Test Results (RAW)'!$B95/'Test Results (RAW)'!$B95</f>
        <v>1</v>
      </c>
      <c r="C95" s="25">
        <f>'Test Results (RAW)'!$B95/'Test Results (RAW)'!C95</f>
        <v>1.162291169451074</v>
      </c>
      <c r="D95" s="25">
        <f>'Test Results (RAW)'!$B95/'Test Results (RAW)'!D95</f>
        <v>1.337912087912088</v>
      </c>
      <c r="E95" s="25">
        <f>'Test Results (RAW)'!$B95/'Test Results (RAW)'!E95</f>
        <v>1.4580838323353293</v>
      </c>
    </row>
    <row r="96" spans="1:5" s="2" customFormat="1" ht="12.75">
      <c r="A96" s="2" t="s">
        <v>59</v>
      </c>
      <c r="B96" s="25">
        <f>'Test Results (RAW)'!$B96/'Test Results (RAW)'!$B96</f>
        <v>1</v>
      </c>
      <c r="C96" s="25">
        <f>'Test Results (RAW)'!$B96/'Test Results (RAW)'!C96</f>
        <v>1.1764705882352942</v>
      </c>
      <c r="D96" s="25">
        <f>'Test Results (RAW)'!$B96/'Test Results (RAW)'!D96</f>
        <v>1.4545454545454548</v>
      </c>
      <c r="E96" s="25">
        <f>'Test Results (RAW)'!$B96/'Test Results (RAW)'!E96</f>
        <v>1.509433962264151</v>
      </c>
    </row>
    <row r="97" spans="1:5" s="2" customFormat="1" ht="12.75">
      <c r="A97" s="2" t="s">
        <v>60</v>
      </c>
      <c r="B97" s="25">
        <f>'Test Results (RAW)'!$B97/'Test Results (RAW)'!$B97</f>
        <v>1</v>
      </c>
      <c r="C97" s="25">
        <f>'Test Results (RAW)'!$B97/'Test Results (RAW)'!C97</f>
        <v>1.2026780279975653</v>
      </c>
      <c r="D97" s="25">
        <f>'Test Results (RAW)'!$B97/'Test Results (RAW)'!D97</f>
        <v>1.4935752078609221</v>
      </c>
      <c r="E97" s="25">
        <f>'Test Results (RAW)'!$B97/'Test Results (RAW)'!E97</f>
        <v>1.5909822866344607</v>
      </c>
    </row>
    <row r="98" spans="1:5" s="2" customFormat="1" ht="12.75">
      <c r="A98" s="2" t="s">
        <v>3</v>
      </c>
      <c r="B98" s="25">
        <f>'Test Results (RAW)'!$B98/'Test Results (RAW)'!$B98</f>
        <v>1</v>
      </c>
      <c r="C98" s="25">
        <f>'Test Results (RAW)'!$B98/'Test Results (RAW)'!C98</f>
        <v>1.1769911504424777</v>
      </c>
      <c r="D98" s="25">
        <f>'Test Results (RAW)'!$B98/'Test Results (RAW)'!D98</f>
        <v>1.4</v>
      </c>
      <c r="E98" s="25">
        <f>'Test Results (RAW)'!$B98/'Test Results (RAW)'!E98</f>
        <v>1.52</v>
      </c>
    </row>
    <row r="99" spans="2:5" ht="12.75">
      <c r="B99" s="23"/>
      <c r="C99" s="23"/>
      <c r="D99" s="23"/>
      <c r="E99" s="23"/>
    </row>
    <row r="100" spans="1:5" s="2" customFormat="1" ht="12.75">
      <c r="A100" s="26" t="s">
        <v>61</v>
      </c>
      <c r="B100" s="25">
        <f>'Test Results (RAW)'!$B100/'Test Results (RAW)'!$B100</f>
        <v>1</v>
      </c>
      <c r="C100" s="25">
        <f>'Test Results (RAW)'!$B100/'Test Results (RAW)'!C100</f>
        <v>1.2014652014652014</v>
      </c>
      <c r="D100" s="25">
        <f>'Test Results (RAW)'!$B100/'Test Results (RAW)'!D100</f>
        <v>1.497716894977169</v>
      </c>
      <c r="E100" s="25">
        <f>'Test Results (RAW)'!$B100/'Test Results (RAW)'!E100</f>
        <v>1.6565656565656566</v>
      </c>
    </row>
    <row r="101" spans="2:5" ht="12.75">
      <c r="B101" s="23"/>
      <c r="C101" s="23"/>
      <c r="D101" s="23"/>
      <c r="E101" s="23"/>
    </row>
    <row r="102" spans="1:5" s="2" customFormat="1" ht="12.75">
      <c r="A102" s="26" t="s">
        <v>62</v>
      </c>
      <c r="B102" s="25">
        <f>'Test Results (RAW)'!$B102/'Test Results (RAW)'!$B102</f>
        <v>1</v>
      </c>
      <c r="C102" s="25">
        <f>'Test Results (RAW)'!$B102/'Test Results (RAW)'!C102</f>
        <v>1.185430463576159</v>
      </c>
      <c r="D102" s="25">
        <f>'Test Results (RAW)'!$B102/'Test Results (RAW)'!D102</f>
        <v>1.3664122137404582</v>
      </c>
      <c r="E102" s="25">
        <f>'Test Results (RAW)'!$B102/'Test Results (RAW)'!E102</f>
        <v>1.536480686695279</v>
      </c>
    </row>
    <row r="103" spans="2:5" ht="12.75">
      <c r="B103" s="23"/>
      <c r="C103" s="23"/>
      <c r="D103" s="23"/>
      <c r="E103" s="23"/>
    </row>
    <row r="104" spans="1:5" s="2" customFormat="1" ht="12.75">
      <c r="A104" s="26" t="s">
        <v>63</v>
      </c>
      <c r="B104" s="25">
        <f>'Test Results (RAW)'!$B104/'Test Results (RAW)'!$B104</f>
        <v>1</v>
      </c>
      <c r="C104" s="25">
        <f>'Test Results (RAW)'!$B104/'Test Results (RAW)'!C104</f>
        <v>1.1981351981351982</v>
      </c>
      <c r="D104" s="25">
        <f>'Test Results (RAW)'!$B104/'Test Results (RAW)'!D104</f>
        <v>1.4238227146814408</v>
      </c>
      <c r="E104" s="25">
        <f>'Test Results (RAW)'!$B104/'Test Results (RAW)'!E104</f>
        <v>1.5766871165644172</v>
      </c>
    </row>
    <row r="105" spans="2:5" ht="12.75">
      <c r="B105" s="23"/>
      <c r="C105" s="23"/>
      <c r="D105" s="23"/>
      <c r="E105" s="23"/>
    </row>
    <row r="106" spans="1:5" s="2" customFormat="1" ht="12.75">
      <c r="A106" s="26" t="s">
        <v>64</v>
      </c>
      <c r="B106" s="25">
        <f>'Test Results (RAW)'!$B106/'Test Results (RAW)'!$B106</f>
        <v>1</v>
      </c>
      <c r="C106" s="25">
        <f>'Test Results (RAW)'!$B106/'Test Results (RAW)'!C106</f>
        <v>1.2052845528455285</v>
      </c>
      <c r="D106" s="25">
        <f>'Test Results (RAW)'!$B106/'Test Results (RAW)'!D106</f>
        <v>1.40521327014218</v>
      </c>
      <c r="E106" s="25">
        <f>'Test Results (RAW)'!$B106/'Test Results (RAW)'!E106</f>
        <v>1.6027027027027025</v>
      </c>
    </row>
    <row r="107" spans="2:5" ht="12.75">
      <c r="B107" s="23"/>
      <c r="C107" s="23"/>
      <c r="D107" s="23"/>
      <c r="E107" s="23"/>
    </row>
    <row r="108" spans="1:5" s="2" customFormat="1" ht="12.75">
      <c r="A108" s="26" t="s">
        <v>65</v>
      </c>
      <c r="B108" s="25">
        <f>'Test Results (RAW)'!$B108/'Test Results (RAW)'!$B108</f>
        <v>1</v>
      </c>
      <c r="C108" s="25">
        <f>'Test Results (RAW)'!$B108/'Test Results (RAW)'!C108</f>
        <v>1.189189189189189</v>
      </c>
      <c r="D108" s="25">
        <f>'Test Results (RAW)'!$B108/'Test Results (RAW)'!D108</f>
        <v>1.3836477987421383</v>
      </c>
      <c r="E108" s="25">
        <f>'Test Results (RAW)'!$B108/'Test Results (RAW)'!E108</f>
        <v>1.5492957746478873</v>
      </c>
    </row>
    <row r="109" spans="2:5" ht="12.75">
      <c r="B109" s="23"/>
      <c r="C109" s="23"/>
      <c r="D109" s="23"/>
      <c r="E109" s="23"/>
    </row>
    <row r="110" spans="1:5" s="21" customFormat="1" ht="12.75">
      <c r="A110" s="5" t="s">
        <v>66</v>
      </c>
      <c r="B110" s="24"/>
      <c r="C110" s="24"/>
      <c r="D110" s="24"/>
      <c r="E110" s="24"/>
    </row>
    <row r="111" spans="1:5" s="2" customFormat="1" ht="12.75">
      <c r="A111" s="2" t="s">
        <v>67</v>
      </c>
      <c r="B111" s="25">
        <f>'Test Results (RAW)'!$B111/'Test Results (RAW)'!$B111</f>
        <v>1</v>
      </c>
      <c r="C111" s="25">
        <f>'Test Results (RAW)'!$B111/'Test Results (RAW)'!C111</f>
        <v>2.1333333333333333</v>
      </c>
      <c r="D111" s="25">
        <f>'Test Results (RAW)'!$B111/'Test Results (RAW)'!D111</f>
        <v>2.666666666666667</v>
      </c>
      <c r="E111" s="25">
        <f>'Test Results (RAW)'!$B111/'Test Results (RAW)'!E111</f>
        <v>2.909090909090909</v>
      </c>
    </row>
    <row r="112" spans="1:5" s="2" customFormat="1" ht="12.75">
      <c r="A112" s="2" t="s">
        <v>68</v>
      </c>
      <c r="B112" s="25">
        <f>'Test Results (RAW)'!$B112/'Test Results (RAW)'!$B112</f>
        <v>1</v>
      </c>
      <c r="C112" s="25">
        <f>'Test Results (RAW)'!$B112/'Test Results (RAW)'!C112</f>
        <v>1</v>
      </c>
      <c r="D112" s="25">
        <f>'Test Results (RAW)'!$B112/'Test Results (RAW)'!D112</f>
        <v>2</v>
      </c>
      <c r="E112" s="25">
        <f>'Test Results (RAW)'!$B112/'Test Results (RAW)'!E112</f>
        <v>2</v>
      </c>
    </row>
    <row r="113" spans="2:5" ht="12.75">
      <c r="B113" s="23"/>
      <c r="C113" s="23"/>
      <c r="D113" s="23"/>
      <c r="E113" s="23"/>
    </row>
    <row r="114" spans="1:5" s="1" customFormat="1" ht="12.75">
      <c r="A114" s="11" t="s">
        <v>71</v>
      </c>
      <c r="B114" s="22">
        <f>'Test Results (RAW)'!$B116/'Test Results (RAW)'!$B116</f>
        <v>1</v>
      </c>
      <c r="C114" s="22">
        <f>'Test Results (RAW)'!C116/'Test Results (RAW)'!$B116</f>
        <v>1.1458333333333333</v>
      </c>
      <c r="D114" s="22">
        <f>'Test Results (RAW)'!D116/'Test Results (RAW)'!$B116</f>
        <v>1.2291666666666667</v>
      </c>
      <c r="E114" s="22">
        <f>'Test Results (RAW)'!E116/'Test Results (RAW)'!$B116</f>
        <v>1.25</v>
      </c>
    </row>
    <row r="115" spans="2:5" ht="12.75">
      <c r="B115" s="23"/>
      <c r="C115" s="23"/>
      <c r="D115" s="23"/>
      <c r="E115" s="23"/>
    </row>
    <row r="116" spans="1:5" s="21" customFormat="1" ht="12.75">
      <c r="A116" s="5" t="s">
        <v>72</v>
      </c>
      <c r="B116" s="24"/>
      <c r="C116" s="24"/>
      <c r="D116" s="24"/>
      <c r="E116" s="24"/>
    </row>
    <row r="117" spans="1:5" s="1" customFormat="1" ht="12.75">
      <c r="A117" s="1" t="s">
        <v>73</v>
      </c>
      <c r="B117" s="22">
        <f>'Test Results (RAW)'!$B119/'Test Results (RAW)'!$B119</f>
        <v>1</v>
      </c>
      <c r="C117" s="22">
        <f>'Test Results (RAW)'!C119/'Test Results (RAW)'!$B119</f>
        <v>1.0081014912085466</v>
      </c>
      <c r="D117" s="22">
        <f>'Test Results (RAW)'!D119/'Test Results (RAW)'!$B119</f>
        <v>1.0068551079456933</v>
      </c>
      <c r="E117" s="22">
        <f>'Test Results (RAW)'!E119/'Test Results (RAW)'!$B119</f>
        <v>0.9987536167371467</v>
      </c>
    </row>
    <row r="118" spans="1:5" s="1" customFormat="1" ht="12.75">
      <c r="A118" s="1" t="s">
        <v>74</v>
      </c>
      <c r="B118" s="22">
        <f>'Test Results (RAW)'!$B120/'Test Results (RAW)'!$B120</f>
        <v>1</v>
      </c>
      <c r="C118" s="22">
        <f>'Test Results (RAW)'!C120/'Test Results (RAW)'!$B120</f>
        <v>0.970468111844172</v>
      </c>
      <c r="D118" s="22">
        <f>'Test Results (RAW)'!D120/'Test Results (RAW)'!$B120</f>
        <v>0.9693999371661954</v>
      </c>
      <c r="E118" s="22">
        <f>'Test Results (RAW)'!E120/'Test Results (RAW)'!$B120</f>
        <v>1.0013195098963243</v>
      </c>
    </row>
    <row r="119" spans="1:5" s="1" customFormat="1" ht="12.75">
      <c r="A119" s="1" t="s">
        <v>75</v>
      </c>
      <c r="B119" s="22">
        <f>'Test Results (RAW)'!$B121/'Test Results (RAW)'!$B121</f>
        <v>1</v>
      </c>
      <c r="C119" s="22">
        <f>'Test Results (RAW)'!C121/'Test Results (RAW)'!$B121</f>
        <v>1.059087780313734</v>
      </c>
      <c r="D119" s="22">
        <f>'Test Results (RAW)'!D121/'Test Results (RAW)'!$B121</f>
        <v>1.074955620765859</v>
      </c>
      <c r="E119" s="22">
        <f>'Test Results (RAW)'!E121/'Test Results (RAW)'!$B121</f>
        <v>1.0906785494330327</v>
      </c>
    </row>
    <row r="120" spans="1:5" s="1" customFormat="1" ht="12.75">
      <c r="A120" s="1" t="s">
        <v>76</v>
      </c>
      <c r="B120" s="22">
        <f>'Test Results (RAW)'!$B122/'Test Results (RAW)'!$B122</f>
        <v>1</v>
      </c>
      <c r="C120" s="22">
        <f>'Test Results (RAW)'!C122/'Test Results (RAW)'!$B122</f>
        <v>1.0323379661483418</v>
      </c>
      <c r="D120" s="22">
        <f>'Test Results (RAW)'!D122/'Test Results (RAW)'!$B122</f>
        <v>1.0310994908490436</v>
      </c>
      <c r="E120" s="22">
        <f>'Test Results (RAW)'!E122/'Test Results (RAW)'!$B122</f>
        <v>1.0630246318976193</v>
      </c>
    </row>
    <row r="121" spans="2:5" ht="12.75">
      <c r="B121" s="23"/>
      <c r="C121" s="23"/>
      <c r="D121" s="23"/>
      <c r="E121" s="23"/>
    </row>
    <row r="122" spans="1:5" s="1" customFormat="1" ht="12.75">
      <c r="A122" s="11" t="s">
        <v>77</v>
      </c>
      <c r="B122" s="22">
        <f>'Test Results (RAW)'!$B124/'Test Results (RAW)'!$B124</f>
        <v>1</v>
      </c>
      <c r="C122" s="22">
        <f>'Test Results (RAW)'!C124/'Test Results (RAW)'!$B124</f>
        <v>1.163265306122449</v>
      </c>
      <c r="D122" s="22">
        <f>'Test Results (RAW)'!D124/'Test Results (RAW)'!$B124</f>
        <v>1.2653061224489797</v>
      </c>
      <c r="E122" s="22">
        <f>'Test Results (RAW)'!E124/'Test Results (RAW)'!$B124</f>
        <v>1.3265306122448979</v>
      </c>
    </row>
    <row r="123" spans="2:5" ht="12.75">
      <c r="B123" s="23"/>
      <c r="C123" s="23"/>
      <c r="D123" s="23"/>
      <c r="E123" s="23"/>
    </row>
    <row r="124" spans="1:5" s="1" customFormat="1" ht="12.75">
      <c r="A124" s="11" t="s">
        <v>78</v>
      </c>
      <c r="B124" s="22">
        <f>'Test Results (RAW)'!$B126/'Test Results (RAW)'!$B126</f>
        <v>1</v>
      </c>
      <c r="C124" s="22">
        <f>'Test Results (RAW)'!C126/'Test Results (RAW)'!$B126</f>
        <v>1.0862068965517242</v>
      </c>
      <c r="D124" s="22">
        <f>'Test Results (RAW)'!D126/'Test Results (RAW)'!$B126</f>
        <v>1.1206896551724137</v>
      </c>
      <c r="E124" s="22">
        <f>'Test Results (RAW)'!E126/'Test Results (RAW)'!$B126</f>
        <v>1.1379310344827587</v>
      </c>
    </row>
    <row r="125" spans="2:5" ht="12.75">
      <c r="B125" s="23"/>
      <c r="C125" s="23"/>
      <c r="D125" s="23"/>
      <c r="E125" s="23"/>
    </row>
    <row r="126" spans="1:5" s="21" customFormat="1" ht="12.75">
      <c r="A126" s="5" t="s">
        <v>79</v>
      </c>
      <c r="B126" s="24"/>
      <c r="C126" s="24"/>
      <c r="D126" s="24"/>
      <c r="E126" s="24"/>
    </row>
    <row r="127" spans="1:5" s="1" customFormat="1" ht="12.75">
      <c r="A127" s="1" t="s">
        <v>80</v>
      </c>
      <c r="B127" s="22">
        <f>'Test Results (RAW)'!$B129/'Test Results (RAW)'!$B129</f>
        <v>1</v>
      </c>
      <c r="C127" s="22">
        <f>'Test Results (RAW)'!C129/'Test Results (RAW)'!$B129</f>
        <v>1</v>
      </c>
      <c r="D127" s="22">
        <f>'Test Results (RAW)'!D129/'Test Results (RAW)'!$B129</f>
        <v>1</v>
      </c>
      <c r="E127" s="22">
        <f>'Test Results (RAW)'!E129/'Test Results (RAW)'!$B129</f>
        <v>1</v>
      </c>
    </row>
    <row r="128" spans="1:5" s="1" customFormat="1" ht="12.75">
      <c r="A128" s="1" t="s">
        <v>81</v>
      </c>
      <c r="B128" s="22">
        <f>'Test Results (RAW)'!$B130/'Test Results (RAW)'!$B130</f>
        <v>1</v>
      </c>
      <c r="C128" s="22">
        <f>'Test Results (RAW)'!C130/'Test Results (RAW)'!$B130</f>
        <v>1</v>
      </c>
      <c r="D128" s="22">
        <f>'Test Results (RAW)'!D130/'Test Results (RAW)'!$B130</f>
        <v>1</v>
      </c>
      <c r="E128" s="22">
        <f>'Test Results (RAW)'!E130/'Test Results (RAW)'!$B130</f>
        <v>1</v>
      </c>
    </row>
    <row r="129" spans="1:5" s="1" customFormat="1" ht="12.75">
      <c r="A129" s="1" t="s">
        <v>82</v>
      </c>
      <c r="B129" s="22">
        <f>'Test Results (RAW)'!$B131/'Test Results (RAW)'!$B131</f>
        <v>1</v>
      </c>
      <c r="C129" s="22">
        <f>'Test Results (RAW)'!C131/'Test Results (RAW)'!$B131</f>
        <v>1</v>
      </c>
      <c r="D129" s="22">
        <f>'Test Results (RAW)'!D131/'Test Results (RAW)'!$B131</f>
        <v>1</v>
      </c>
      <c r="E129" s="22">
        <f>'Test Results (RAW)'!E131/'Test Results (RAW)'!$B131</f>
        <v>1</v>
      </c>
    </row>
    <row r="130" spans="2:5" ht="12.75">
      <c r="B130" s="23"/>
      <c r="C130" s="23"/>
      <c r="D130" s="23"/>
      <c r="E130" s="23"/>
    </row>
    <row r="131" spans="1:5" s="1" customFormat="1" ht="12.75">
      <c r="A131" s="11" t="s">
        <v>83</v>
      </c>
      <c r="B131" s="22">
        <f>'Test Results (RAW)'!$B133/'Test Results (RAW)'!$B133</f>
        <v>1</v>
      </c>
      <c r="C131" s="22">
        <f>'Test Results (RAW)'!C133/'Test Results (RAW)'!$B133</f>
        <v>1.1007751937984496</v>
      </c>
      <c r="D131" s="22">
        <f>'Test Results (RAW)'!D133/'Test Results (RAW)'!$B133</f>
        <v>1.2015503875968991</v>
      </c>
      <c r="E131" s="22">
        <f>'Test Results (RAW)'!E133/'Test Results (RAW)'!$B133</f>
        <v>1.2790697674418605</v>
      </c>
    </row>
    <row r="132" spans="2:5" ht="12.75">
      <c r="B132" s="23"/>
      <c r="C132" s="23"/>
      <c r="D132" s="23"/>
      <c r="E132" s="23"/>
    </row>
    <row r="133" spans="1:5" s="1" customFormat="1" ht="12.75">
      <c r="A133" s="11" t="s">
        <v>84</v>
      </c>
      <c r="B133" s="22">
        <f>'Test Results (RAW)'!$B135/'Test Results (RAW)'!$B135</f>
        <v>1</v>
      </c>
      <c r="C133" s="22">
        <f>'Test Results (RAW)'!C135/'Test Results (RAW)'!$B135</f>
        <v>1.0434782608695652</v>
      </c>
      <c r="D133" s="22">
        <f>'Test Results (RAW)'!D135/'Test Results (RAW)'!$B135</f>
        <v>1.173913043478261</v>
      </c>
      <c r="E133" s="22">
        <f>'Test Results (RAW)'!E135/'Test Results (RAW)'!$B135</f>
        <v>1.2173913043478262</v>
      </c>
    </row>
    <row r="134" spans="2:5" ht="12.75">
      <c r="B134" s="23"/>
      <c r="C134" s="23"/>
      <c r="D134" s="23"/>
      <c r="E134" s="23"/>
    </row>
    <row r="135" spans="1:5" s="1" customFormat="1" ht="12.75">
      <c r="A135" s="11" t="s">
        <v>85</v>
      </c>
      <c r="B135" s="22">
        <f>'Test Results (RAW)'!$B137/'Test Results (RAW)'!$B137</f>
        <v>1</v>
      </c>
      <c r="C135" s="22">
        <f>'Test Results (RAW)'!C137/'Test Results (RAW)'!$B137</f>
        <v>1.0666666666666667</v>
      </c>
      <c r="D135" s="22">
        <f>'Test Results (RAW)'!D137/'Test Results (RAW)'!$B137</f>
        <v>1.1111111111111112</v>
      </c>
      <c r="E135" s="22">
        <f>'Test Results (RAW)'!E137/'Test Results (RAW)'!$B137</f>
        <v>1.1111111111111112</v>
      </c>
    </row>
    <row r="136" spans="2:5" ht="12.75">
      <c r="B136" s="23"/>
      <c r="C136" s="23"/>
      <c r="D136" s="23"/>
      <c r="E136" s="23"/>
    </row>
    <row r="137" spans="1:5" s="1" customFormat="1" ht="12.75">
      <c r="A137" s="11" t="s">
        <v>86</v>
      </c>
      <c r="B137" s="22">
        <f>'Test Results (RAW)'!$B139/'Test Results (RAW)'!$B139</f>
        <v>1</v>
      </c>
      <c r="C137" s="22">
        <f>'Test Results (RAW)'!C139/'Test Results (RAW)'!$B139</f>
        <v>1.1485148514851484</v>
      </c>
      <c r="D137" s="22">
        <f>'Test Results (RAW)'!D139/'Test Results (RAW)'!$B139</f>
        <v>1.4059405940594059</v>
      </c>
      <c r="E137" s="22">
        <f>'Test Results (RAW)'!E139/'Test Results (RAW)'!$B139</f>
        <v>1.4851485148514851</v>
      </c>
    </row>
    <row r="138" spans="2:5" ht="12.75">
      <c r="B138" s="23"/>
      <c r="C138" s="23"/>
      <c r="D138" s="23"/>
      <c r="E138" s="23"/>
    </row>
    <row r="139" spans="1:5" s="1" customFormat="1" ht="12.75">
      <c r="A139" s="11" t="s">
        <v>108</v>
      </c>
      <c r="B139" s="22">
        <f>'Test Results (RAW)'!$B141/'Test Results (RAW)'!$B141</f>
        <v>1</v>
      </c>
      <c r="C139" s="22">
        <f>'Test Results (RAW)'!C141/'Test Results (RAW)'!$B141</f>
        <v>1.019396551724138</v>
      </c>
      <c r="D139" s="22">
        <f>'Test Results (RAW)'!D141/'Test Results (RAW)'!$B141</f>
        <v>1.2521551724137931</v>
      </c>
      <c r="E139" s="22">
        <f>'Test Results (RAW)'!E141/'Test Results (RAW)'!$B141</f>
        <v>1.3146551724137931</v>
      </c>
    </row>
    <row r="140" spans="2:5" ht="12.75">
      <c r="B140" s="23"/>
      <c r="C140" s="23"/>
      <c r="D140" s="23"/>
      <c r="E140" s="23"/>
    </row>
    <row r="141" spans="1:5" s="1" customFormat="1" ht="12.75">
      <c r="A141" s="11" t="s">
        <v>109</v>
      </c>
      <c r="B141" s="22">
        <f>'Test Results (RAW)'!$B143/'Test Results (RAW)'!$B143</f>
        <v>1</v>
      </c>
      <c r="C141" s="22">
        <f>'Test Results (RAW)'!C143/'Test Results (RAW)'!$B143</f>
        <v>1.2058823529411764</v>
      </c>
      <c r="D141" s="22">
        <f>'Test Results (RAW)'!D143/'Test Results (RAW)'!$B143</f>
        <v>1.5098039215686274</v>
      </c>
      <c r="E141" s="22">
        <f>'Test Results (RAW)'!E143/'Test Results (RAW)'!$B143</f>
        <v>1.6470588235294117</v>
      </c>
    </row>
    <row r="142" spans="2:5" ht="12.75">
      <c r="B142" s="23"/>
      <c r="C142" s="23"/>
      <c r="D142" s="23"/>
      <c r="E142" s="23"/>
    </row>
    <row r="143" spans="1:5" s="1" customFormat="1" ht="12.75">
      <c r="A143" s="11" t="s">
        <v>110</v>
      </c>
      <c r="B143" s="22">
        <f>'Test Results (RAW)'!$B145/'Test Results (RAW)'!$B145</f>
        <v>1</v>
      </c>
      <c r="C143" s="22">
        <f>'Test Results (RAW)'!C145/'Test Results (RAW)'!$B145</f>
        <v>1.1923076923076923</v>
      </c>
      <c r="D143" s="22">
        <f>'Test Results (RAW)'!D145/'Test Results (RAW)'!$B145</f>
        <v>1.4871794871794872</v>
      </c>
      <c r="E143" s="22">
        <f>'Test Results (RAW)'!E145/'Test Results (RAW)'!$B145</f>
        <v>1.5576923076923077</v>
      </c>
    </row>
    <row r="144" spans="2:5" ht="12.75">
      <c r="B144" s="23"/>
      <c r="C144" s="23"/>
      <c r="D144" s="23"/>
      <c r="E144" s="23"/>
    </row>
    <row r="145" spans="1:5" s="1" customFormat="1" ht="12.75">
      <c r="A145" s="11" t="s">
        <v>111</v>
      </c>
      <c r="B145" s="22">
        <f>'Test Results (RAW)'!$B147/'Test Results (RAW)'!$B147</f>
        <v>1</v>
      </c>
      <c r="C145" s="22">
        <f>'Test Results (RAW)'!C147/'Test Results (RAW)'!$B147</f>
        <v>1.2536585365853659</v>
      </c>
      <c r="D145" s="22">
        <f>'Test Results (RAW)'!D147/'Test Results (RAW)'!$B147</f>
        <v>1.5073170731707317</v>
      </c>
      <c r="E145" s="22">
        <f>'Test Results (RAW)'!E147/'Test Results (RAW)'!$B147</f>
        <v>1.6878048780487804</v>
      </c>
    </row>
    <row r="146" spans="2:5" ht="12.75">
      <c r="B146" s="23"/>
      <c r="C146" s="23"/>
      <c r="D146" s="23"/>
      <c r="E146" s="23"/>
    </row>
    <row r="147" spans="1:5" s="1" customFormat="1" ht="12.75">
      <c r="A147" s="11" t="s">
        <v>112</v>
      </c>
      <c r="B147" s="22">
        <f>'Test Results (RAW)'!$B149/'Test Results (RAW)'!$B149</f>
        <v>1</v>
      </c>
      <c r="C147" s="22">
        <f>'Test Results (RAW)'!C149/'Test Results (RAW)'!$B149</f>
        <v>1.245136186770428</v>
      </c>
      <c r="D147" s="22">
        <f>'Test Results (RAW)'!D149/'Test Results (RAW)'!$B149</f>
        <v>1.5680933852140078</v>
      </c>
      <c r="E147" s="22">
        <f>'Test Results (RAW)'!E149/'Test Results (RAW)'!$B149</f>
        <v>1.649805447470817</v>
      </c>
    </row>
    <row r="148" spans="2:5" ht="12.75">
      <c r="B148" s="23"/>
      <c r="C148" s="23"/>
      <c r="D148" s="23"/>
      <c r="E148" s="23"/>
    </row>
    <row r="149" spans="1:5" s="1" customFormat="1" ht="12.75">
      <c r="A149" s="11" t="s">
        <v>113</v>
      </c>
      <c r="B149" s="22">
        <f>'Test Results (RAW)'!$B151/'Test Results (RAW)'!$B151</f>
        <v>1</v>
      </c>
      <c r="C149" s="22">
        <f>'Test Results (RAW)'!C151/'Test Results (RAW)'!$B151</f>
        <v>1.1908396946564885</v>
      </c>
      <c r="D149" s="22">
        <f>'Test Results (RAW)'!D151/'Test Results (RAW)'!$B151</f>
        <v>1.4732824427480915</v>
      </c>
      <c r="E149" s="22">
        <f>'Test Results (RAW)'!E151/'Test Results (RAW)'!$B151</f>
        <v>1.5877862595419847</v>
      </c>
    </row>
    <row r="150" spans="2:5" ht="12.75">
      <c r="B150" s="23"/>
      <c r="C150" s="23"/>
      <c r="D150" s="23"/>
      <c r="E150" s="23"/>
    </row>
    <row r="151" spans="1:5" s="1" customFormat="1" ht="12.75">
      <c r="A151" s="1" t="s">
        <v>87</v>
      </c>
      <c r="B151" s="22"/>
      <c r="C151" s="22"/>
      <c r="D151" s="22"/>
      <c r="E151" s="22"/>
    </row>
    <row r="152" spans="1:5" s="2" customFormat="1" ht="12.75">
      <c r="A152" s="2" t="s">
        <v>88</v>
      </c>
      <c r="B152" s="25"/>
      <c r="C152" s="25"/>
      <c r="D152" s="25"/>
      <c r="E152" s="25"/>
    </row>
    <row r="154" spans="1:5" s="27" customFormat="1" ht="12.75">
      <c r="A154" s="27" t="s">
        <v>3</v>
      </c>
      <c r="B154" s="28">
        <f>'New Style Summary'!B65/'New Style Summary'!B65</f>
        <v>1</v>
      </c>
      <c r="C154" s="28">
        <f>'New Style Summary'!C65/'New Style Summary'!B65</f>
        <v>1.19</v>
      </c>
      <c r="D154" s="28">
        <f>'New Style Summary'!D65/'New Style Summary'!B65</f>
        <v>1.39</v>
      </c>
      <c r="E154" s="28">
        <f>'New Style Summary'!E65/'New Style Summary'!B65</f>
        <v>1.51</v>
      </c>
    </row>
    <row r="156" spans="1:5" s="29" customFormat="1" ht="12.75">
      <c r="A156" s="29" t="s">
        <v>118</v>
      </c>
      <c r="B156" s="30">
        <v>1</v>
      </c>
      <c r="C156" s="30">
        <v>1.22</v>
      </c>
      <c r="D156" s="30">
        <v>1.43</v>
      </c>
      <c r="E156" s="30">
        <v>1.65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NAWHI</cp:lastModifiedBy>
  <dcterms:modified xsi:type="dcterms:W3CDTF">2009-11-23T15:54:44Z</dcterms:modified>
  <cp:category/>
  <cp:version/>
  <cp:contentType/>
  <cp:contentStatus/>
</cp:coreProperties>
</file>