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harts" sheetId="1" r:id="rId1"/>
    <sheet name="CFM" sheetId="2" r:id="rId2"/>
    <sheet name="PWM-voltage-RPM-noise" sheetId="3" r:id="rId3"/>
  </sheets>
  <definedNames>
    <definedName name="_xlfnodf.SKEWP" hidden="1">#NAME?</definedName>
    <definedName name="LOCAL_DATE_SEPARATOR">#N/A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#N/A</definedName>
    <definedName name="LOCAL_TIME_SEPARATOR">#N/A</definedName>
    <definedName name="LOCAL_YEAR_FORMAT">#N/A</definedName>
  </definedNames>
  <calcPr fullCalcOnLoad="1"/>
</workbook>
</file>

<file path=xl/sharedStrings.xml><?xml version="1.0" encoding="utf-8"?>
<sst xmlns="http://schemas.openxmlformats.org/spreadsheetml/2006/main" count="48" uniqueCount="29">
  <si>
    <t>PWM (скважность), %</t>
  </si>
  <si>
    <t>RPM (скорость вращения)</t>
  </si>
  <si>
    <t>Напряжение питания, В</t>
  </si>
  <si>
    <t>Stage 1</t>
  </si>
  <si>
    <t>Stage 2</t>
  </si>
  <si>
    <t>Stage 3</t>
  </si>
  <si>
    <t>Stage 4</t>
  </si>
  <si>
    <t>CFM, Voltage</t>
  </si>
  <si>
    <t>CFM, PWM</t>
  </si>
  <si>
    <t>RPM (скорость вращения), свободная</t>
  </si>
  <si>
    <t>Шум (дБА)</t>
  </si>
  <si>
    <t>Пусковое напряжение, В</t>
  </si>
  <si>
    <t>Остановка крыльчатки, В</t>
  </si>
  <si>
    <t>Воздушный поток, м/c</t>
  </si>
  <si>
    <t>Производительность, м3/ч</t>
  </si>
  <si>
    <t>Зависимость скорости вращения вентилятора от напряжения питания</t>
  </si>
  <si>
    <t>Stage 1-1</t>
  </si>
  <si>
    <t>Зависимость объемной производительности от напряжения питания</t>
  </si>
  <si>
    <t>Зависимость скорости вращения вентилятора  от коэффициента заполнения ШИМ-импульсов</t>
  </si>
  <si>
    <t>Зависимость объемной производительности от коэффициента заполнения ШИМ-импульсов</t>
  </si>
  <si>
    <t>Зависимость уровня шума от скорости вращения вентилятора,  изм. коэффициента заполнения ШИМ-импульсов</t>
  </si>
  <si>
    <t>Зависимость уровня шума от скорости вращения вентилятора,  изм. напряжения питания</t>
  </si>
  <si>
    <t>Stage 3-1</t>
  </si>
  <si>
    <t>Stage 3-2</t>
  </si>
  <si>
    <t>Кривая соответствия уровня шума и объемной производительности, изм. коэффициента заполнения ШИМ-импульсов</t>
  </si>
  <si>
    <t>Кривая соответствия уровня шума и объемной производительности, изм. напряжения питания</t>
  </si>
  <si>
    <t>Stage 2-1</t>
  </si>
  <si>
    <t>Stage 4-2</t>
  </si>
  <si>
    <t>Stage 4-1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</si>
</sst>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44" fillId="0" borderId="0" xfId="0" applyFont="1" applyAlignment="1">
      <alignment horizontal="center" readingOrder="1"/>
    </xf>
    <xf numFmtId="0" fontId="45" fillId="0" borderId="0" xfId="0" applyFont="1" applyAlignment="1">
      <alignment vertical="center" wrapText="1" readingOrder="1"/>
    </xf>
    <xf numFmtId="0" fontId="0" fillId="0" borderId="0" xfId="0" applyAlignment="1">
      <alignment vertical="center" wrapText="1"/>
    </xf>
    <xf numFmtId="9" fontId="0" fillId="0" borderId="19" xfId="0" applyNumberForma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9" fontId="0" fillId="0" borderId="0" xfId="0" applyNumberFormat="1" applyFill="1" applyBorder="1" applyAlignment="1">
      <alignment horizontal="center" vertical="center" wrapText="1"/>
    </xf>
    <xf numFmtId="9" fontId="0" fillId="0" borderId="21" xfId="0" applyNumberFormat="1" applyFill="1" applyBorder="1" applyAlignment="1">
      <alignment horizontal="center" vertical="center" wrapText="1"/>
    </xf>
    <xf numFmtId="9" fontId="0" fillId="0" borderId="24" xfId="0" applyNumberFormat="1" applyFill="1" applyBorder="1" applyAlignment="1">
      <alignment horizontal="center" vertical="center" wrapText="1"/>
    </xf>
    <xf numFmtId="0" fontId="25" fillId="0" borderId="24" xfId="53" applyBorder="1">
      <alignment/>
      <protection/>
    </xf>
    <xf numFmtId="0" fontId="25" fillId="0" borderId="0" xfId="53">
      <alignment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5" fillId="0" borderId="0" xfId="53" applyBorder="1">
      <alignment/>
      <protection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5" fillId="0" borderId="23" xfId="53" applyBorder="1">
      <alignment/>
      <protection/>
    </xf>
    <xf numFmtId="0" fontId="25" fillId="0" borderId="25" xfId="53" applyBorder="1">
      <alignment/>
      <protection/>
    </xf>
    <xf numFmtId="0" fontId="25" fillId="0" borderId="21" xfId="53" applyBorder="1">
      <alignment/>
      <protection/>
    </xf>
    <xf numFmtId="0" fontId="25" fillId="0" borderId="22" xfId="53" applyBorder="1">
      <alignment/>
      <protection/>
    </xf>
    <xf numFmtId="0" fontId="0" fillId="0" borderId="26" xfId="0" applyFont="1" applyFill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24" xfId="53" applyBorder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-0.00575"/>
          <c:w val="0.92875"/>
          <c:h val="0.93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Charts!$B$4:$B$14</c:f>
              <c:numCache/>
            </c:numRef>
          </c:xVal>
          <c:yVal>
            <c:numRef>
              <c:f>Charts!$C$4:$C$14</c:f>
              <c:numCache/>
            </c:numRef>
          </c:yVal>
          <c:smooth val="1"/>
        </c:ser>
        <c:axId val="37502176"/>
        <c:axId val="1975265"/>
      </c:scatterChart>
      <c:valAx>
        <c:axId val="375021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ШИМ-импульсов, %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265"/>
        <c:crossesAt val="0"/>
        <c:crossBetween val="midCat"/>
        <c:dispUnits/>
      </c:valAx>
      <c:valAx>
        <c:axId val="197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217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875"/>
          <c:h val="0.93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Charts!$E$9:$E$14</c:f>
              <c:numCache/>
            </c:numRef>
          </c:xVal>
          <c:yVal>
            <c:numRef>
              <c:f>Charts!$D$9:$D$14</c:f>
              <c:numCache/>
            </c:numRef>
          </c:yVal>
          <c:smooth val="1"/>
        </c:ser>
        <c:axId val="43330490"/>
        <c:axId val="54430091"/>
      </c:scatterChart>
      <c:valAx>
        <c:axId val="433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30091"/>
        <c:crossesAt val="0"/>
        <c:crossBetween val="midCat"/>
        <c:dispUnits/>
      </c:valAx>
      <c:valAx>
        <c:axId val="54430091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30490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-0.00575"/>
          <c:w val="0.92875"/>
          <c:h val="0.93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Charts!$B$23:$B$30</c:f>
              <c:numCache/>
            </c:numRef>
          </c:xVal>
          <c:yVal>
            <c:numRef>
              <c:f>Charts!$C$23:$C$30</c:f>
              <c:numCache/>
            </c:numRef>
          </c:yVal>
          <c:smooth val="1"/>
        </c:ser>
        <c:axId val="17777386"/>
        <c:axId val="25778747"/>
      </c:scatterChart>
      <c:valAx>
        <c:axId val="17777386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747"/>
        <c:crossesAt val="0"/>
        <c:crossBetween val="midCat"/>
        <c:dispUnits/>
      </c:valAx>
      <c:valAx>
        <c:axId val="2577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738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725"/>
          <c:h val="0.93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Charts!$E$3</c:f>
              <c:strCache>
                <c:ptCount val="1"/>
                <c:pt idx="0">
                  <c:v>Производительность, м3/ч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Charts!$B$9:$B$14</c:f>
              <c:numCache/>
            </c:numRef>
          </c:xVal>
          <c:yVal>
            <c:numRef>
              <c:f>Charts!$E$9:$E$14</c:f>
              <c:numCache/>
            </c:numRef>
          </c:yVal>
          <c:smooth val="1"/>
        </c:ser>
        <c:axId val="30682132"/>
        <c:axId val="7703733"/>
      </c:scatterChart>
      <c:valAx>
        <c:axId val="3068213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ШИМ-импульсов, %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3733"/>
        <c:crossesAt val="0"/>
        <c:crossBetween val="midCat"/>
        <c:dispUnits/>
      </c:valAx>
      <c:valAx>
        <c:axId val="770373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13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875"/>
          <c:h val="0.93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Charts!$E$3</c:f>
              <c:strCache>
                <c:ptCount val="1"/>
                <c:pt idx="0">
                  <c:v>Производительность, м3/ч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Charts!$B$26:$B$30</c:f>
              <c:numCache/>
            </c:numRef>
          </c:xVal>
          <c:yVal>
            <c:numRef>
              <c:f>Charts!$E$26:$E$30</c:f>
              <c:numCache/>
            </c:numRef>
          </c:yVal>
          <c:smooth val="1"/>
        </c:ser>
        <c:axId val="2224734"/>
        <c:axId val="20022607"/>
      </c:scatterChart>
      <c:valAx>
        <c:axId val="2224734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2607"/>
        <c:crossesAt val="0"/>
        <c:crossBetween val="midCat"/>
        <c:dispUnits/>
      </c:valAx>
      <c:valAx>
        <c:axId val="20022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4734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87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Charts!$C$25:$C$30</c:f>
              <c:numCache/>
            </c:numRef>
          </c:xVal>
          <c:yVal>
            <c:numRef>
              <c:f>Charts!$D$25:$D$30</c:f>
              <c:numCache/>
            </c:numRef>
          </c:yVal>
          <c:smooth val="1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Charts!$C$7:$C$14</c:f>
              <c:numCache/>
            </c:numRef>
          </c:xVal>
          <c:yVal>
            <c:numRef>
              <c:f>Charts!$D$7:$D$14</c:f>
              <c:numCache/>
            </c:numRef>
          </c:yVal>
          <c:smooth val="1"/>
        </c:ser>
        <c:axId val="45985736"/>
        <c:axId val="11218441"/>
      </c:scatterChart>
      <c:valAx>
        <c:axId val="4598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8441"/>
        <c:crossesAt val="0"/>
        <c:crossBetween val="midCat"/>
        <c:dispUnits/>
      </c:valAx>
      <c:valAx>
        <c:axId val="11218441"/>
        <c:scaling>
          <c:orientation val="minMax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573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0615"/>
          <c:w val="0.56875"/>
          <c:h val="0.1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875"/>
          <c:h val="0.93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Charts!$C$25:$C$30</c:f>
              <c:numCache/>
            </c:numRef>
          </c:xVal>
          <c:yVal>
            <c:numRef>
              <c:f>Charts!$D$25:$D$30</c:f>
              <c:numCache/>
            </c:numRef>
          </c:yVal>
          <c:smooth val="1"/>
        </c:ser>
        <c:axId val="33857106"/>
        <c:axId val="36278499"/>
      </c:scatterChart>
      <c:valAx>
        <c:axId val="33857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499"/>
        <c:crossesAt val="0"/>
        <c:crossBetween val="midCat"/>
        <c:dispUnits/>
      </c:valAx>
      <c:valAx>
        <c:axId val="36278499"/>
        <c:scaling>
          <c:orientation val="minMax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5710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875"/>
          <c:h val="0.8572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Charts!$E$26:$E$30</c:f>
              <c:numCache/>
            </c:numRef>
          </c:xVal>
          <c:yVal>
            <c:numRef>
              <c:f>Charts!$D$26:$D$30</c:f>
              <c:numCache/>
            </c:numRef>
          </c:yVal>
          <c:smooth val="1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Charts!$E$9:$E$14</c:f>
              <c:numCache/>
            </c:numRef>
          </c:xVal>
          <c:yVal>
            <c:numRef>
              <c:f>Charts!$D$9:$D$14</c:f>
              <c:numCache/>
            </c:numRef>
          </c:yVal>
          <c:smooth val="1"/>
        </c:ser>
        <c:axId val="58071036"/>
        <c:axId val="52877277"/>
      </c:scatterChart>
      <c:valAx>
        <c:axId val="5807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277"/>
        <c:crossesAt val="0"/>
        <c:crossBetween val="midCat"/>
        <c:dispUnits/>
      </c:valAx>
      <c:valAx>
        <c:axId val="52877277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5"/>
          <c:y val="0.04925"/>
          <c:w val="0.4815"/>
          <c:h val="0.17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875"/>
          <c:h val="0.93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Charts!$E$26:$E$30</c:f>
              <c:numCache/>
            </c:numRef>
          </c:xVal>
          <c:yVal>
            <c:numRef>
              <c:f>Charts!$D$26:$D$30</c:f>
              <c:numCache/>
            </c:numRef>
          </c:yVal>
          <c:smooth val="1"/>
        </c:ser>
        <c:axId val="6133446"/>
        <c:axId val="55201015"/>
      </c:scatterChart>
      <c:valAx>
        <c:axId val="613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01015"/>
        <c:crossesAt val="0"/>
        <c:crossBetween val="midCat"/>
        <c:dispUnits/>
      </c:valAx>
      <c:valAx>
        <c:axId val="55201015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344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875"/>
          <c:h val="0.93275"/>
        </c:manualLayout>
      </c:layout>
      <c:scatterChart>
        <c:scatterStyle val="smoothMarker"/>
        <c:varyColors val="0"/>
        <c:ser>
          <c:idx val="1"/>
          <c:order val="0"/>
          <c:tx>
            <c:v>изм. коэффициента заполнения ШИМ-импульсов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Charts!$C$7:$C$14</c:f>
              <c:numCache/>
            </c:numRef>
          </c:xVal>
          <c:yVal>
            <c:numRef>
              <c:f>Charts!$D$7:$D$14</c:f>
              <c:numCache/>
            </c:numRef>
          </c:yVal>
          <c:smooth val="1"/>
        </c:ser>
        <c:axId val="27047088"/>
        <c:axId val="42097201"/>
      </c:scatterChart>
      <c:valAx>
        <c:axId val="2704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97201"/>
        <c:crossesAt val="0"/>
        <c:crossBetween val="midCat"/>
        <c:dispUnits/>
      </c:valAx>
      <c:valAx>
        <c:axId val="42097201"/>
        <c:scaling>
          <c:orientation val="minMax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47088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171450</xdr:rowOff>
    </xdr:from>
    <xdr:to>
      <xdr:col>4</xdr:col>
      <xdr:colOff>971550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85800" y="76485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33</xdr:row>
      <xdr:rowOff>161925</xdr:rowOff>
    </xdr:from>
    <xdr:to>
      <xdr:col>10</xdr:col>
      <xdr:colOff>609600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6972300" y="7639050"/>
        <a:ext cx="5762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57</xdr:row>
      <xdr:rowOff>114300</xdr:rowOff>
    </xdr:from>
    <xdr:to>
      <xdr:col>4</xdr:col>
      <xdr:colOff>1000125</xdr:colOff>
      <xdr:row>78</xdr:row>
      <xdr:rowOff>76200</xdr:rowOff>
    </xdr:to>
    <xdr:graphicFrame>
      <xdr:nvGraphicFramePr>
        <xdr:cNvPr id="3" name="Chart 3"/>
        <xdr:cNvGraphicFramePr/>
      </xdr:nvGraphicFramePr>
      <xdr:xfrm>
        <a:off x="714375" y="12392025"/>
        <a:ext cx="57626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57</xdr:row>
      <xdr:rowOff>76200</xdr:rowOff>
    </xdr:from>
    <xdr:to>
      <xdr:col>11</xdr:col>
      <xdr:colOff>9525</xdr:colOff>
      <xdr:row>78</xdr:row>
      <xdr:rowOff>38100</xdr:rowOff>
    </xdr:to>
    <xdr:graphicFrame>
      <xdr:nvGraphicFramePr>
        <xdr:cNvPr id="4" name="Chart 4"/>
        <xdr:cNvGraphicFramePr/>
      </xdr:nvGraphicFramePr>
      <xdr:xfrm>
        <a:off x="6981825" y="12353925"/>
        <a:ext cx="57626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104775</xdr:colOff>
      <xdr:row>81</xdr:row>
      <xdr:rowOff>76200</xdr:rowOff>
    </xdr:from>
    <xdr:to>
      <xdr:col>4</xdr:col>
      <xdr:colOff>1000125</xdr:colOff>
      <xdr:row>102</xdr:row>
      <xdr:rowOff>38100</xdr:rowOff>
    </xdr:to>
    <xdr:graphicFrame>
      <xdr:nvGraphicFramePr>
        <xdr:cNvPr id="5" name="Chart 5"/>
        <xdr:cNvGraphicFramePr/>
      </xdr:nvGraphicFramePr>
      <xdr:xfrm>
        <a:off x="714375" y="17183100"/>
        <a:ext cx="5762625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85725</xdr:colOff>
      <xdr:row>81</xdr:row>
      <xdr:rowOff>19050</xdr:rowOff>
    </xdr:from>
    <xdr:to>
      <xdr:col>20</xdr:col>
      <xdr:colOff>361950</xdr:colOff>
      <xdr:row>101</xdr:row>
      <xdr:rowOff>171450</xdr:rowOff>
    </xdr:to>
    <xdr:graphicFrame>
      <xdr:nvGraphicFramePr>
        <xdr:cNvPr id="6" name="Chart 6"/>
        <xdr:cNvGraphicFramePr/>
      </xdr:nvGraphicFramePr>
      <xdr:xfrm>
        <a:off x="12820650" y="17125950"/>
        <a:ext cx="5762625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105</xdr:row>
      <xdr:rowOff>171450</xdr:rowOff>
    </xdr:from>
    <xdr:to>
      <xdr:col>4</xdr:col>
      <xdr:colOff>990600</xdr:colOff>
      <xdr:row>126</xdr:row>
      <xdr:rowOff>133350</xdr:rowOff>
    </xdr:to>
    <xdr:graphicFrame>
      <xdr:nvGraphicFramePr>
        <xdr:cNvPr id="7" name="Chart 7"/>
        <xdr:cNvGraphicFramePr/>
      </xdr:nvGraphicFramePr>
      <xdr:xfrm>
        <a:off x="704850" y="22174200"/>
        <a:ext cx="5762625" cy="396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104775</xdr:colOff>
      <xdr:row>105</xdr:row>
      <xdr:rowOff>142875</xdr:rowOff>
    </xdr:from>
    <xdr:to>
      <xdr:col>20</xdr:col>
      <xdr:colOff>381000</xdr:colOff>
      <xdr:row>126</xdr:row>
      <xdr:rowOff>104775</xdr:rowOff>
    </xdr:to>
    <xdr:graphicFrame>
      <xdr:nvGraphicFramePr>
        <xdr:cNvPr id="8" name="Chart 8"/>
        <xdr:cNvGraphicFramePr/>
      </xdr:nvGraphicFramePr>
      <xdr:xfrm>
        <a:off x="12839700" y="22145625"/>
        <a:ext cx="5762625" cy="396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19050</xdr:colOff>
      <xdr:row>81</xdr:row>
      <xdr:rowOff>28575</xdr:rowOff>
    </xdr:from>
    <xdr:to>
      <xdr:col>10</xdr:col>
      <xdr:colOff>609600</xdr:colOff>
      <xdr:row>101</xdr:row>
      <xdr:rowOff>180975</xdr:rowOff>
    </xdr:to>
    <xdr:graphicFrame>
      <xdr:nvGraphicFramePr>
        <xdr:cNvPr id="9" name="Chart 5"/>
        <xdr:cNvGraphicFramePr/>
      </xdr:nvGraphicFramePr>
      <xdr:xfrm>
        <a:off x="6972300" y="17135475"/>
        <a:ext cx="5762625" cy="3962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28575</xdr:colOff>
      <xdr:row>105</xdr:row>
      <xdr:rowOff>171450</xdr:rowOff>
    </xdr:from>
    <xdr:to>
      <xdr:col>11</xdr:col>
      <xdr:colOff>9525</xdr:colOff>
      <xdr:row>126</xdr:row>
      <xdr:rowOff>133350</xdr:rowOff>
    </xdr:to>
    <xdr:graphicFrame>
      <xdr:nvGraphicFramePr>
        <xdr:cNvPr id="10" name="Chart 7"/>
        <xdr:cNvGraphicFramePr/>
      </xdr:nvGraphicFramePr>
      <xdr:xfrm>
        <a:off x="6981825" y="22174200"/>
        <a:ext cx="5762625" cy="3962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5"/>
  <sheetViews>
    <sheetView tabSelected="1" zoomScalePageLayoutView="0" workbookViewId="0" topLeftCell="A91">
      <selection activeCell="N50" sqref="N50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24.28125" style="0" customWidth="1"/>
    <col min="8" max="8" width="17.421875" style="0" customWidth="1"/>
  </cols>
  <sheetData>
    <row r="2" spans="2:4" ht="15.75" thickBot="1">
      <c r="B2" s="1"/>
      <c r="C2" s="2"/>
      <c r="D2" s="2"/>
    </row>
    <row r="3" spans="2:5" ht="56.25" customHeight="1" thickBot="1">
      <c r="B3" s="3" t="s">
        <v>0</v>
      </c>
      <c r="C3" s="77" t="s">
        <v>1</v>
      </c>
      <c r="D3" s="77" t="s">
        <v>10</v>
      </c>
      <c r="E3" s="71" t="s">
        <v>14</v>
      </c>
    </row>
    <row r="4" spans="2:5" ht="15">
      <c r="B4" s="5">
        <v>0</v>
      </c>
      <c r="C4" s="26">
        <f>'PWM-voltage-RPM-noise'!C6</f>
        <v>370</v>
      </c>
      <c r="D4" s="6">
        <f>'PWM-voltage-RPM-noise'!D6</f>
        <v>0</v>
      </c>
      <c r="E4" s="72" t="e">
        <f>CFM!E4</f>
        <v>#DIV/0!</v>
      </c>
    </row>
    <row r="5" spans="2:5" ht="15">
      <c r="B5" s="7">
        <v>0.1</v>
      </c>
      <c r="C5" s="10">
        <f>'PWM-voltage-RPM-noise'!C7</f>
        <v>375</v>
      </c>
      <c r="D5" s="8">
        <f>'PWM-voltage-RPM-noise'!D7</f>
        <v>0</v>
      </c>
      <c r="E5" s="73" t="e">
        <f>CFM!E5</f>
        <v>#DIV/0!</v>
      </c>
    </row>
    <row r="6" spans="2:5" ht="15">
      <c r="B6" s="7">
        <v>0.2</v>
      </c>
      <c r="C6" s="10">
        <f>'PWM-voltage-RPM-noise'!C8</f>
        <v>380</v>
      </c>
      <c r="D6" s="8">
        <f>'PWM-voltage-RPM-noise'!D8</f>
        <v>0</v>
      </c>
      <c r="E6" s="73" t="e">
        <f>CFM!E6</f>
        <v>#DIV/0!</v>
      </c>
    </row>
    <row r="7" spans="2:5" ht="15">
      <c r="B7" s="7">
        <v>0.3</v>
      </c>
      <c r="C7" s="10">
        <f>'PWM-voltage-RPM-noise'!C9</f>
        <v>425</v>
      </c>
      <c r="D7" s="8">
        <f>'PWM-voltage-RPM-noise'!D9</f>
        <v>17.1</v>
      </c>
      <c r="E7" s="73" t="e">
        <f>CFM!E7</f>
        <v>#DIV/0!</v>
      </c>
    </row>
    <row r="8" spans="2:5" ht="15">
      <c r="B8" s="7">
        <v>0.4</v>
      </c>
      <c r="C8" s="10">
        <f>'PWM-voltage-RPM-noise'!C10</f>
        <v>550</v>
      </c>
      <c r="D8" s="8">
        <f>'PWM-voltage-RPM-noise'!D10</f>
        <v>17.4</v>
      </c>
      <c r="E8" s="73" t="e">
        <f>CFM!E8</f>
        <v>#DIV/0!</v>
      </c>
    </row>
    <row r="9" spans="2:5" ht="15">
      <c r="B9" s="7">
        <v>0.5</v>
      </c>
      <c r="C9" s="10">
        <f>'PWM-voltage-RPM-noise'!C11</f>
        <v>735</v>
      </c>
      <c r="D9" s="8">
        <f>'PWM-voltage-RPM-noise'!D11</f>
        <v>18.2</v>
      </c>
      <c r="E9" s="73">
        <f>CFM!E9</f>
        <v>4.726234167704618</v>
      </c>
    </row>
    <row r="10" spans="2:5" ht="15">
      <c r="B10" s="7">
        <v>0.6</v>
      </c>
      <c r="C10" s="10">
        <f>'PWM-voltage-RPM-noise'!C12</f>
        <v>910</v>
      </c>
      <c r="D10" s="8">
        <f>'PWM-voltage-RPM-noise'!D12</f>
        <v>20.3</v>
      </c>
      <c r="E10" s="73">
        <f>CFM!E10</f>
        <v>8.150947025572219</v>
      </c>
    </row>
    <row r="11" spans="2:5" ht="15">
      <c r="B11" s="7">
        <v>0.7</v>
      </c>
      <c r="C11" s="10">
        <f>'PWM-voltage-RPM-noise'!C13</f>
        <v>1070</v>
      </c>
      <c r="D11" s="8">
        <f>'PWM-voltage-RPM-noise'!D13</f>
        <v>23.3</v>
      </c>
      <c r="E11" s="73">
        <f>CFM!E11</f>
        <v>13.211392302065882</v>
      </c>
    </row>
    <row r="12" spans="2:5" ht="15">
      <c r="B12" s="7">
        <v>0.8</v>
      </c>
      <c r="C12" s="10">
        <f>'PWM-voltage-RPM-noise'!C14</f>
        <v>1230</v>
      </c>
      <c r="D12" s="8">
        <f>'PWM-voltage-RPM-noise'!D14</f>
        <v>26.4</v>
      </c>
      <c r="E12" s="73">
        <f>CFM!E12</f>
        <v>18.061529124736197</v>
      </c>
    </row>
    <row r="13" spans="2:5" ht="15">
      <c r="B13" s="7">
        <v>0.9</v>
      </c>
      <c r="C13" s="10">
        <f>'PWM-voltage-RPM-noise'!C15</f>
        <v>1360</v>
      </c>
      <c r="D13" s="8">
        <f>'PWM-voltage-RPM-noise'!D15</f>
        <v>29.6</v>
      </c>
      <c r="E13" s="73">
        <f>CFM!E13</f>
        <v>22.09814719967123</v>
      </c>
    </row>
    <row r="14" spans="2:5" ht="15.75" thickBot="1">
      <c r="B14" s="11">
        <v>1</v>
      </c>
      <c r="C14" s="13">
        <f>'PWM-voltage-RPM-noise'!C16</f>
        <v>1480</v>
      </c>
      <c r="D14" s="12">
        <f>'PWM-voltage-RPM-noise'!D16</f>
        <v>33.4</v>
      </c>
      <c r="E14" s="74">
        <f>CFM!E14</f>
        <v>25.376676661987187</v>
      </c>
    </row>
    <row r="15" spans="2:6" ht="15">
      <c r="B15" s="14"/>
      <c r="C15" s="15"/>
      <c r="D15" s="16"/>
      <c r="E15" s="16"/>
      <c r="F15" s="16"/>
    </row>
    <row r="16" spans="2:6" ht="15">
      <c r="B16" s="14"/>
      <c r="C16" s="15"/>
      <c r="D16" s="16"/>
      <c r="E16" s="16"/>
      <c r="F16" s="16"/>
    </row>
    <row r="17" ht="15.75" thickBot="1"/>
    <row r="18" spans="2:5" ht="56.25" customHeight="1" thickBot="1">
      <c r="B18" s="3" t="s">
        <v>2</v>
      </c>
      <c r="C18" s="77" t="s">
        <v>1</v>
      </c>
      <c r="D18" s="77" t="s">
        <v>10</v>
      </c>
      <c r="E18" s="71" t="s">
        <v>14</v>
      </c>
    </row>
    <row r="19" spans="2:5" ht="15">
      <c r="B19" s="33">
        <f>'PWM-voltage-RPM-noise'!B21</f>
        <v>1</v>
      </c>
      <c r="C19" s="46">
        <f>'PWM-voltage-RPM-noise'!C21</f>
        <v>0</v>
      </c>
      <c r="D19" s="34">
        <f>'PWM-voltage-RPM-noise'!D21</f>
        <v>0</v>
      </c>
      <c r="E19" s="75" t="e">
        <f>CFM!E18</f>
        <v>#DIV/0!</v>
      </c>
    </row>
    <row r="20" spans="2:5" ht="15">
      <c r="B20" s="35">
        <f>'PWM-voltage-RPM-noise'!B22</f>
        <v>2</v>
      </c>
      <c r="C20" s="19">
        <f>'PWM-voltage-RPM-noise'!C22</f>
        <v>0</v>
      </c>
      <c r="D20" s="14">
        <f>'PWM-voltage-RPM-noise'!D22</f>
        <v>0</v>
      </c>
      <c r="E20" s="73" t="e">
        <f>CFM!E19</f>
        <v>#DIV/0!</v>
      </c>
    </row>
    <row r="21" spans="2:5" ht="15">
      <c r="B21" s="35">
        <f>'PWM-voltage-RPM-noise'!B23</f>
        <v>3</v>
      </c>
      <c r="C21" s="19">
        <f>'PWM-voltage-RPM-noise'!C23</f>
        <v>0</v>
      </c>
      <c r="D21" s="14">
        <f>'PWM-voltage-RPM-noise'!D23</f>
        <v>0</v>
      </c>
      <c r="E21" s="73" t="e">
        <f>CFM!E20</f>
        <v>#DIV/0!</v>
      </c>
    </row>
    <row r="22" spans="2:5" ht="15">
      <c r="B22" s="35">
        <f>'PWM-voltage-RPM-noise'!B24</f>
        <v>4</v>
      </c>
      <c r="C22" s="19">
        <f>'PWM-voltage-RPM-noise'!C24</f>
        <v>0</v>
      </c>
      <c r="D22" s="14">
        <f>'PWM-voltage-RPM-noise'!D24</f>
        <v>0</v>
      </c>
      <c r="E22" s="73" t="e">
        <f>CFM!E21</f>
        <v>#DIV/0!</v>
      </c>
    </row>
    <row r="23" spans="2:5" ht="15">
      <c r="B23" s="35">
        <f>'PWM-voltage-RPM-noise'!B25</f>
        <v>5</v>
      </c>
      <c r="C23" s="19">
        <f>'PWM-voltage-RPM-noise'!C25</f>
        <v>230</v>
      </c>
      <c r="D23" s="14">
        <f>'PWM-voltage-RPM-noise'!D25</f>
        <v>0</v>
      </c>
      <c r="E23" s="73" t="e">
        <f>CFM!E22</f>
        <v>#DIV/0!</v>
      </c>
    </row>
    <row r="24" spans="2:5" ht="15">
      <c r="B24" s="35">
        <f>'PWM-voltage-RPM-noise'!B26</f>
        <v>6</v>
      </c>
      <c r="C24" s="19">
        <f>'PWM-voltage-RPM-noise'!C26</f>
        <v>305</v>
      </c>
      <c r="D24" s="14">
        <f>'PWM-voltage-RPM-noise'!D26</f>
        <v>0</v>
      </c>
      <c r="E24" s="73" t="e">
        <f>CFM!E23</f>
        <v>#DIV/0!</v>
      </c>
    </row>
    <row r="25" spans="2:5" ht="15">
      <c r="B25" s="35">
        <f>'PWM-voltage-RPM-noise'!B27</f>
        <v>7</v>
      </c>
      <c r="C25" s="19">
        <f>'PWM-voltage-RPM-noise'!C27</f>
        <v>410</v>
      </c>
      <c r="D25" s="14">
        <f>'PWM-voltage-RPM-noise'!D27</f>
        <v>17</v>
      </c>
      <c r="E25" s="73" t="e">
        <f>CFM!E24</f>
        <v>#DIV/0!</v>
      </c>
    </row>
    <row r="26" spans="2:5" ht="15">
      <c r="B26" s="35">
        <f>'PWM-voltage-RPM-noise'!B28</f>
        <v>8</v>
      </c>
      <c r="C26" s="19">
        <f>'PWM-voltage-RPM-noise'!C28</f>
        <v>630</v>
      </c>
      <c r="D26" s="14">
        <f>'PWM-voltage-RPM-noise'!D28</f>
        <v>17.8</v>
      </c>
      <c r="E26" s="73">
        <f>CFM!E25</f>
        <v>4.54690137762269</v>
      </c>
    </row>
    <row r="27" spans="2:5" ht="15">
      <c r="B27" s="35">
        <f>'PWM-voltage-RPM-noise'!B29</f>
        <v>9</v>
      </c>
      <c r="C27" s="19">
        <f>'PWM-voltage-RPM-noise'!C29</f>
        <v>850</v>
      </c>
      <c r="D27" s="14">
        <f>'PWM-voltage-RPM-noise'!D29</f>
        <v>19.8</v>
      </c>
      <c r="E27" s="73">
        <f>CFM!E26</f>
        <v>7.822170243755352</v>
      </c>
    </row>
    <row r="28" spans="2:5" ht="15">
      <c r="B28" s="35">
        <f>'PWM-voltage-RPM-noise'!B30</f>
        <v>10</v>
      </c>
      <c r="C28" s="19">
        <f>'PWM-voltage-RPM-noise'!C30</f>
        <v>1075</v>
      </c>
      <c r="D28" s="14">
        <f>'PWM-voltage-RPM-noise'!D30</f>
        <v>23.5</v>
      </c>
      <c r="E28" s="73">
        <f>CFM!E27</f>
        <v>13.014669665672983</v>
      </c>
    </row>
    <row r="29" spans="2:5" ht="15">
      <c r="B29" s="35">
        <f>'PWM-voltage-RPM-noise'!B31</f>
        <v>11</v>
      </c>
      <c r="C29" s="19">
        <f>'PWM-voltage-RPM-noise'!C31</f>
        <v>1280</v>
      </c>
      <c r="D29" s="14">
        <f>'PWM-voltage-RPM-noise'!D31</f>
        <v>28.1</v>
      </c>
      <c r="E29" s="73">
        <f>CFM!E28</f>
        <v>20.21189230762767</v>
      </c>
    </row>
    <row r="30" spans="2:5" ht="15.75" thickBot="1">
      <c r="B30" s="36">
        <f>'PWM-voltage-RPM-noise'!B32</f>
        <v>12</v>
      </c>
      <c r="C30" s="38">
        <f>'PWM-voltage-RPM-noise'!C32</f>
        <v>1490</v>
      </c>
      <c r="D30" s="37">
        <f>'PWM-voltage-RPM-noise'!D32</f>
        <v>33.5</v>
      </c>
      <c r="E30" s="76">
        <f>CFM!E29</f>
        <v>24.889760965279898</v>
      </c>
    </row>
    <row r="31" spans="2:7" ht="15">
      <c r="B31" s="14"/>
      <c r="C31" s="19"/>
      <c r="D31" s="19"/>
      <c r="E31" s="14"/>
      <c r="F31" s="9"/>
      <c r="G31" s="39"/>
    </row>
    <row r="32" spans="2:6" ht="15">
      <c r="B32" t="s">
        <v>16</v>
      </c>
      <c r="F32" t="s">
        <v>3</v>
      </c>
    </row>
    <row r="33" spans="2:11" ht="23.25" customHeight="1">
      <c r="B33" s="103" t="s">
        <v>18</v>
      </c>
      <c r="C33" s="103"/>
      <c r="D33" s="103"/>
      <c r="E33" s="103"/>
      <c r="F33" s="105" t="s">
        <v>15</v>
      </c>
      <c r="G33" s="105"/>
      <c r="H33" s="105"/>
      <c r="I33" s="105"/>
      <c r="J33" s="105"/>
      <c r="K33" s="105"/>
    </row>
    <row r="34" ht="23.25">
      <c r="G34" s="47"/>
    </row>
    <row r="37" ht="15">
      <c r="H37" s="22"/>
    </row>
    <row r="38" ht="15">
      <c r="H38" s="22"/>
    </row>
    <row r="39" ht="15">
      <c r="H39" s="22"/>
    </row>
    <row r="56" spans="2:6" ht="15">
      <c r="B56" t="s">
        <v>26</v>
      </c>
      <c r="F56" t="s">
        <v>4</v>
      </c>
    </row>
    <row r="57" spans="2:11" ht="24.75" customHeight="1">
      <c r="B57" s="103" t="s">
        <v>19</v>
      </c>
      <c r="C57" s="103"/>
      <c r="D57" s="103"/>
      <c r="E57" s="103"/>
      <c r="F57" s="105" t="s">
        <v>17</v>
      </c>
      <c r="G57" s="105"/>
      <c r="H57" s="105"/>
      <c r="I57" s="105"/>
      <c r="J57" s="105"/>
      <c r="K57" s="105"/>
    </row>
    <row r="79" spans="2:12" ht="15">
      <c r="B79" t="s">
        <v>5</v>
      </c>
      <c r="F79" t="s">
        <v>23</v>
      </c>
      <c r="L79" t="s">
        <v>22</v>
      </c>
    </row>
    <row r="80" spans="2:15" ht="35.25" customHeight="1">
      <c r="B80" s="103" t="s">
        <v>20</v>
      </c>
      <c r="C80" s="103"/>
      <c r="D80" s="103"/>
      <c r="E80" s="49"/>
      <c r="F80" s="103" t="s">
        <v>20</v>
      </c>
      <c r="G80" s="103"/>
      <c r="H80" s="103"/>
      <c r="I80" s="103"/>
      <c r="L80" s="103" t="s">
        <v>21</v>
      </c>
      <c r="M80" s="103"/>
      <c r="N80" s="103"/>
      <c r="O80" s="103"/>
    </row>
    <row r="104" spans="2:13" ht="15">
      <c r="B104" t="s">
        <v>6</v>
      </c>
      <c r="F104" t="s">
        <v>27</v>
      </c>
      <c r="M104" t="s">
        <v>28</v>
      </c>
    </row>
    <row r="105" spans="2:19" ht="40.5" customHeight="1">
      <c r="B105" s="104" t="s">
        <v>24</v>
      </c>
      <c r="C105" s="104"/>
      <c r="D105" s="104"/>
      <c r="E105" s="48"/>
      <c r="F105" s="104" t="s">
        <v>24</v>
      </c>
      <c r="G105" s="104"/>
      <c r="H105" s="104"/>
      <c r="I105" s="104"/>
      <c r="J105" s="104"/>
      <c r="K105" s="104"/>
      <c r="N105" s="104" t="s">
        <v>25</v>
      </c>
      <c r="O105" s="104"/>
      <c r="P105" s="104"/>
      <c r="Q105" s="104"/>
      <c r="R105" s="104"/>
      <c r="S105" s="104"/>
    </row>
  </sheetData>
  <sheetProtection selectLockedCells="1" selectUnlockedCells="1"/>
  <mergeCells count="10">
    <mergeCell ref="L80:O80"/>
    <mergeCell ref="N105:S105"/>
    <mergeCell ref="F33:K33"/>
    <mergeCell ref="B33:E33"/>
    <mergeCell ref="B57:E57"/>
    <mergeCell ref="F57:K57"/>
    <mergeCell ref="F105:K105"/>
    <mergeCell ref="B105:D105"/>
    <mergeCell ref="F80:I80"/>
    <mergeCell ref="B80:D8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30"/>
  <sheetViews>
    <sheetView zoomScale="70" zoomScaleNormal="70" zoomScalePageLayoutView="0" workbookViewId="0" topLeftCell="A1">
      <selection activeCell="G36" sqref="G36"/>
    </sheetView>
  </sheetViews>
  <sheetFormatPr defaultColWidth="9.140625" defaultRowHeight="15"/>
  <cols>
    <col min="2" max="2" width="24.7109375" style="0" customWidth="1"/>
    <col min="3" max="3" width="23.57421875" style="0" customWidth="1"/>
    <col min="4" max="4" width="18.57421875" style="0" customWidth="1"/>
    <col min="5" max="5" width="20.00390625" style="0" customWidth="1"/>
    <col min="6" max="6" width="20.28125" style="0" customWidth="1"/>
  </cols>
  <sheetData>
    <row r="1" ht="15.75" thickBot="1"/>
    <row r="2" spans="2:31" ht="15.75" thickBot="1">
      <c r="B2" s="1"/>
      <c r="C2" s="2"/>
      <c r="H2" s="106" t="s">
        <v>7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U2" s="109" t="s">
        <v>8</v>
      </c>
      <c r="V2" s="110"/>
      <c r="W2" s="110"/>
      <c r="X2" s="110"/>
      <c r="Y2" s="110"/>
      <c r="Z2" s="110"/>
      <c r="AA2" s="110"/>
      <c r="AB2" s="110"/>
      <c r="AC2" s="110"/>
      <c r="AD2" s="110"/>
      <c r="AE2" s="111"/>
    </row>
    <row r="3" spans="2:32" ht="45.75" customHeight="1" thickBot="1">
      <c r="B3" s="55" t="s">
        <v>0</v>
      </c>
      <c r="C3" s="56" t="s">
        <v>1</v>
      </c>
      <c r="D3" s="57" t="s">
        <v>10</v>
      </c>
      <c r="E3" s="57" t="s">
        <v>14</v>
      </c>
      <c r="F3" s="84" t="s">
        <v>13</v>
      </c>
      <c r="H3" s="67">
        <v>1</v>
      </c>
      <c r="I3" s="23">
        <v>2</v>
      </c>
      <c r="J3" s="23">
        <v>3</v>
      </c>
      <c r="K3" s="23">
        <v>4.2</v>
      </c>
      <c r="L3" s="23">
        <v>5</v>
      </c>
      <c r="M3" s="23">
        <v>6</v>
      </c>
      <c r="N3" s="23">
        <v>7</v>
      </c>
      <c r="O3" s="23">
        <v>8</v>
      </c>
      <c r="P3" s="23">
        <v>9</v>
      </c>
      <c r="Q3" s="23">
        <v>10</v>
      </c>
      <c r="R3" s="23">
        <v>11</v>
      </c>
      <c r="S3" s="68">
        <v>12</v>
      </c>
      <c r="U3" s="63">
        <v>0</v>
      </c>
      <c r="V3" s="62">
        <v>0.1</v>
      </c>
      <c r="W3" s="62">
        <v>0.2</v>
      </c>
      <c r="X3" s="62">
        <v>0.3</v>
      </c>
      <c r="Y3" s="62">
        <v>0.4</v>
      </c>
      <c r="Z3" s="62">
        <v>0.5</v>
      </c>
      <c r="AA3" s="62">
        <v>0.6</v>
      </c>
      <c r="AB3" s="62">
        <v>0.7</v>
      </c>
      <c r="AC3" s="62">
        <v>0.8</v>
      </c>
      <c r="AD3" s="62">
        <v>0.9</v>
      </c>
      <c r="AE3" s="64">
        <v>1</v>
      </c>
      <c r="AF3" s="23"/>
    </row>
    <row r="4" spans="2:31" ht="15">
      <c r="B4" s="50">
        <v>0</v>
      </c>
      <c r="C4" s="46">
        <f>'PWM-voltage-RPM-noise'!C6</f>
        <v>370</v>
      </c>
      <c r="D4" s="51"/>
      <c r="E4" s="44" t="e">
        <f aca="true" t="shared" si="0" ref="E4:E14">(F4)*3600*PI()*((0.062)^2)/4</f>
        <v>#DIV/0!</v>
      </c>
      <c r="F4" s="85" t="e">
        <f>U4</f>
        <v>#DIV/0!</v>
      </c>
      <c r="H4" s="58" t="e">
        <f aca="true" t="shared" si="1" ref="H4:S4">AVERAGE(H5:H30)</f>
        <v>#DIV/0!</v>
      </c>
      <c r="I4" s="24" t="e">
        <f t="shared" si="1"/>
        <v>#DIV/0!</v>
      </c>
      <c r="J4" s="24" t="e">
        <f t="shared" si="1"/>
        <v>#DIV/0!</v>
      </c>
      <c r="K4" s="24" t="e">
        <f t="shared" si="1"/>
        <v>#DIV/0!</v>
      </c>
      <c r="L4" s="24" t="e">
        <f t="shared" si="1"/>
        <v>#DIV/0!</v>
      </c>
      <c r="M4" s="24" t="e">
        <f t="shared" si="1"/>
        <v>#DIV/0!</v>
      </c>
      <c r="N4" s="24" t="e">
        <f t="shared" si="1"/>
        <v>#DIV/0!</v>
      </c>
      <c r="O4" s="24">
        <f t="shared" si="1"/>
        <v>0.41834999999999994</v>
      </c>
      <c r="P4" s="24">
        <f t="shared" si="1"/>
        <v>0.7197000000000001</v>
      </c>
      <c r="Q4" s="24">
        <f t="shared" si="1"/>
        <v>1.1974500000000001</v>
      </c>
      <c r="R4" s="24">
        <f t="shared" si="1"/>
        <v>1.8596499999999998</v>
      </c>
      <c r="S4" s="59">
        <f t="shared" si="1"/>
        <v>2.29005</v>
      </c>
      <c r="U4" s="58" t="e">
        <f aca="true" t="shared" si="2" ref="U4:AE4">AVERAGE(U5:U30)</f>
        <v>#DIV/0!</v>
      </c>
      <c r="V4" s="24" t="e">
        <f t="shared" si="2"/>
        <v>#DIV/0!</v>
      </c>
      <c r="W4" s="24" t="e">
        <f t="shared" si="2"/>
        <v>#DIV/0!</v>
      </c>
      <c r="X4" s="24" t="e">
        <f t="shared" si="2"/>
        <v>#DIV/0!</v>
      </c>
      <c r="Y4" s="24" t="e">
        <f t="shared" si="2"/>
        <v>#DIV/0!</v>
      </c>
      <c r="Z4" s="24">
        <f t="shared" si="2"/>
        <v>0.43484999999999996</v>
      </c>
      <c r="AA4" s="24">
        <f t="shared" si="2"/>
        <v>0.7499500000000001</v>
      </c>
      <c r="AB4" s="24">
        <f t="shared" si="2"/>
        <v>1.21555</v>
      </c>
      <c r="AC4" s="24">
        <f t="shared" si="2"/>
        <v>1.6618</v>
      </c>
      <c r="AD4" s="24">
        <f t="shared" si="2"/>
        <v>2.033200000000001</v>
      </c>
      <c r="AE4" s="59">
        <f t="shared" si="2"/>
        <v>2.33485</v>
      </c>
    </row>
    <row r="5" spans="2:31" ht="15">
      <c r="B5" s="52">
        <v>0.1</v>
      </c>
      <c r="C5" s="19">
        <f>'PWM-voltage-RPM-noise'!C7</f>
        <v>375</v>
      </c>
      <c r="D5" s="8"/>
      <c r="E5" s="9" t="e">
        <f t="shared" si="0"/>
        <v>#DIV/0!</v>
      </c>
      <c r="F5" s="40" t="e">
        <f>V4</f>
        <v>#DIV/0!</v>
      </c>
      <c r="H5" s="58"/>
      <c r="I5" s="24"/>
      <c r="J5" s="69"/>
      <c r="K5" s="24"/>
      <c r="L5" s="24"/>
      <c r="M5" s="24"/>
      <c r="N5" s="24"/>
      <c r="O5" s="100">
        <v>0.423</v>
      </c>
      <c r="P5" s="99">
        <v>0.698</v>
      </c>
      <c r="Q5" s="98">
        <v>1.217</v>
      </c>
      <c r="R5" s="97">
        <v>1.851</v>
      </c>
      <c r="S5" s="101">
        <v>2.262</v>
      </c>
      <c r="U5" s="82"/>
      <c r="V5" s="66"/>
      <c r="Z5" s="100">
        <v>0.423</v>
      </c>
      <c r="AA5" s="96">
        <v>0.749</v>
      </c>
      <c r="AB5" s="95">
        <v>1.243</v>
      </c>
      <c r="AC5" s="94">
        <v>1.685</v>
      </c>
      <c r="AD5" s="93">
        <v>2.014</v>
      </c>
      <c r="AE5" s="101">
        <v>2.313</v>
      </c>
    </row>
    <row r="6" spans="2:31" ht="15">
      <c r="B6" s="52">
        <v>0.2</v>
      </c>
      <c r="C6" s="19">
        <f>'PWM-voltage-RPM-noise'!C8</f>
        <v>380</v>
      </c>
      <c r="D6" s="8"/>
      <c r="E6" s="9" t="e">
        <f t="shared" si="0"/>
        <v>#DIV/0!</v>
      </c>
      <c r="F6" s="40" t="e">
        <f>W4</f>
        <v>#DIV/0!</v>
      </c>
      <c r="H6" s="58"/>
      <c r="I6" s="24"/>
      <c r="J6" s="69"/>
      <c r="K6" s="24"/>
      <c r="L6" s="24"/>
      <c r="M6" s="24"/>
      <c r="N6" s="24"/>
      <c r="O6" s="100">
        <v>0.419</v>
      </c>
      <c r="P6" s="99">
        <v>0.711</v>
      </c>
      <c r="Q6" s="98">
        <v>1.201</v>
      </c>
      <c r="R6" s="97">
        <v>1.929</v>
      </c>
      <c r="S6" s="101">
        <v>2.34</v>
      </c>
      <c r="U6" s="82"/>
      <c r="V6" s="66"/>
      <c r="Z6" s="100">
        <v>0.449</v>
      </c>
      <c r="AA6" s="96">
        <v>0.742</v>
      </c>
      <c r="AB6" s="95">
        <v>1.232</v>
      </c>
      <c r="AC6" s="94">
        <v>1.66</v>
      </c>
      <c r="AD6" s="93">
        <v>2.044</v>
      </c>
      <c r="AE6" s="101">
        <v>2.317</v>
      </c>
    </row>
    <row r="7" spans="2:31" ht="15">
      <c r="B7" s="52">
        <v>0.3</v>
      </c>
      <c r="C7" s="19">
        <f>'PWM-voltage-RPM-noise'!C9</f>
        <v>425</v>
      </c>
      <c r="D7" s="8">
        <f>'PWM-voltage-RPM-noise'!D9</f>
        <v>17.1</v>
      </c>
      <c r="E7" s="9" t="e">
        <f t="shared" si="0"/>
        <v>#DIV/0!</v>
      </c>
      <c r="F7" s="40" t="e">
        <f>X4</f>
        <v>#DIV/0!</v>
      </c>
      <c r="H7" s="58"/>
      <c r="I7" s="24"/>
      <c r="J7" s="69"/>
      <c r="K7" s="24"/>
      <c r="L7" s="24"/>
      <c r="M7" s="24"/>
      <c r="N7" s="24"/>
      <c r="O7" s="100">
        <v>0.42</v>
      </c>
      <c r="P7" s="99">
        <v>0.743</v>
      </c>
      <c r="Q7" s="98">
        <v>1.151</v>
      </c>
      <c r="R7" s="97">
        <v>1.79</v>
      </c>
      <c r="S7" s="101">
        <v>2.303</v>
      </c>
      <c r="U7" s="82"/>
      <c r="V7" s="66"/>
      <c r="Z7" s="100">
        <v>0.42</v>
      </c>
      <c r="AA7" s="96">
        <v>0.756</v>
      </c>
      <c r="AB7" s="95">
        <v>1.231</v>
      </c>
      <c r="AC7" s="94">
        <v>1.684</v>
      </c>
      <c r="AD7" s="93">
        <v>2.036</v>
      </c>
      <c r="AE7" s="101">
        <v>2.386</v>
      </c>
    </row>
    <row r="8" spans="2:31" ht="15">
      <c r="B8" s="52">
        <v>0.4</v>
      </c>
      <c r="C8" s="19">
        <f>'PWM-voltage-RPM-noise'!C10</f>
        <v>550</v>
      </c>
      <c r="D8" s="8">
        <f>'PWM-voltage-RPM-noise'!D10</f>
        <v>17.4</v>
      </c>
      <c r="E8" s="9" t="e">
        <f t="shared" si="0"/>
        <v>#DIV/0!</v>
      </c>
      <c r="F8" s="40" t="e">
        <f>Y4</f>
        <v>#DIV/0!</v>
      </c>
      <c r="H8" s="58"/>
      <c r="I8" s="24"/>
      <c r="J8" s="69"/>
      <c r="K8" s="24"/>
      <c r="L8" s="24"/>
      <c r="M8" s="24"/>
      <c r="N8" s="24"/>
      <c r="O8" s="100">
        <v>0.407</v>
      </c>
      <c r="P8" s="99">
        <v>0.75</v>
      </c>
      <c r="Q8" s="98">
        <v>1.225</v>
      </c>
      <c r="R8" s="97">
        <v>1.884</v>
      </c>
      <c r="S8" s="101">
        <v>2.341</v>
      </c>
      <c r="U8" s="82"/>
      <c r="V8" s="66"/>
      <c r="Z8" s="100">
        <v>0.437</v>
      </c>
      <c r="AA8" s="96">
        <v>0.757</v>
      </c>
      <c r="AB8" s="95">
        <v>1.216</v>
      </c>
      <c r="AC8" s="94">
        <v>1.672</v>
      </c>
      <c r="AD8" s="93">
        <v>2.079</v>
      </c>
      <c r="AE8" s="101">
        <v>2.307</v>
      </c>
    </row>
    <row r="9" spans="2:31" ht="15">
      <c r="B9" s="52">
        <v>0.5</v>
      </c>
      <c r="C9" s="19">
        <f>'PWM-voltage-RPM-noise'!C11</f>
        <v>735</v>
      </c>
      <c r="D9" s="8">
        <f>'PWM-voltage-RPM-noise'!D11</f>
        <v>18.2</v>
      </c>
      <c r="E9" s="9">
        <f t="shared" si="0"/>
        <v>4.726234167704618</v>
      </c>
      <c r="F9" s="40">
        <f>Z4</f>
        <v>0.43484999999999996</v>
      </c>
      <c r="H9" s="58"/>
      <c r="I9" s="24"/>
      <c r="J9" s="69"/>
      <c r="K9" s="24"/>
      <c r="L9" s="24"/>
      <c r="M9" s="24"/>
      <c r="N9" s="24"/>
      <c r="O9" s="100">
        <v>0.411</v>
      </c>
      <c r="P9" s="99">
        <v>0.765</v>
      </c>
      <c r="Q9" s="98">
        <v>1.221</v>
      </c>
      <c r="R9" s="97">
        <v>1.803</v>
      </c>
      <c r="S9" s="101">
        <v>2.27</v>
      </c>
      <c r="U9" s="82"/>
      <c r="V9" s="66"/>
      <c r="Z9" s="100">
        <v>0.441</v>
      </c>
      <c r="AA9" s="96">
        <v>0.742</v>
      </c>
      <c r="AB9" s="95">
        <v>1.195</v>
      </c>
      <c r="AC9" s="94">
        <v>1.671</v>
      </c>
      <c r="AD9" s="93">
        <v>2.073</v>
      </c>
      <c r="AE9" s="101">
        <v>2.33</v>
      </c>
    </row>
    <row r="10" spans="2:31" ht="15">
      <c r="B10" s="52">
        <v>0.6</v>
      </c>
      <c r="C10" s="19">
        <f>'PWM-voltage-RPM-noise'!C12</f>
        <v>910</v>
      </c>
      <c r="D10" s="8">
        <f>'PWM-voltage-RPM-noise'!D12</f>
        <v>20.3</v>
      </c>
      <c r="E10" s="9">
        <f t="shared" si="0"/>
        <v>8.150947025572219</v>
      </c>
      <c r="F10" s="40">
        <f>AA4</f>
        <v>0.7499500000000001</v>
      </c>
      <c r="H10" s="58"/>
      <c r="I10" s="24"/>
      <c r="J10" s="69"/>
      <c r="K10" s="24"/>
      <c r="L10" s="24"/>
      <c r="M10" s="24"/>
      <c r="N10" s="24"/>
      <c r="O10" s="100">
        <v>0.415</v>
      </c>
      <c r="P10" s="99">
        <v>0.686</v>
      </c>
      <c r="Q10" s="98">
        <v>1.158</v>
      </c>
      <c r="R10" s="97">
        <v>1.887</v>
      </c>
      <c r="S10" s="101">
        <v>2.279</v>
      </c>
      <c r="U10" s="82"/>
      <c r="V10" s="66"/>
      <c r="Z10" s="100">
        <v>0.445</v>
      </c>
      <c r="AA10" s="96">
        <v>0.755</v>
      </c>
      <c r="AB10" s="95">
        <v>1.178</v>
      </c>
      <c r="AC10" s="94">
        <v>1.659</v>
      </c>
      <c r="AD10" s="93">
        <v>2.072</v>
      </c>
      <c r="AE10" s="101">
        <v>2.309</v>
      </c>
    </row>
    <row r="11" spans="2:31" ht="15">
      <c r="B11" s="52">
        <v>0.7</v>
      </c>
      <c r="C11" s="19">
        <f>'PWM-voltage-RPM-noise'!C13</f>
        <v>1070</v>
      </c>
      <c r="D11" s="8">
        <f>'PWM-voltage-RPM-noise'!D13</f>
        <v>23.3</v>
      </c>
      <c r="E11" s="9">
        <f t="shared" si="0"/>
        <v>13.211392302065882</v>
      </c>
      <c r="F11" s="40">
        <f>AB4</f>
        <v>1.21555</v>
      </c>
      <c r="H11" s="58"/>
      <c r="I11" s="24"/>
      <c r="J11" s="69"/>
      <c r="K11" s="24"/>
      <c r="L11" s="24"/>
      <c r="M11" s="24"/>
      <c r="N11" s="24"/>
      <c r="O11" s="100">
        <v>0.419</v>
      </c>
      <c r="P11" s="99">
        <v>0.703</v>
      </c>
      <c r="Q11" s="98">
        <v>1.175</v>
      </c>
      <c r="R11" s="97">
        <v>1.885</v>
      </c>
      <c r="S11" s="101">
        <v>2.291</v>
      </c>
      <c r="U11" s="82"/>
      <c r="V11" s="66"/>
      <c r="Z11" s="100">
        <v>0.449</v>
      </c>
      <c r="AA11" s="96">
        <v>0.758</v>
      </c>
      <c r="AB11" s="95">
        <v>1.234</v>
      </c>
      <c r="AC11" s="94">
        <v>1.642</v>
      </c>
      <c r="AD11" s="93">
        <v>2.06</v>
      </c>
      <c r="AE11" s="101">
        <v>2.303</v>
      </c>
    </row>
    <row r="12" spans="2:31" ht="15">
      <c r="B12" s="52">
        <v>0.8</v>
      </c>
      <c r="C12" s="19">
        <f>'PWM-voltage-RPM-noise'!C14</f>
        <v>1230</v>
      </c>
      <c r="D12" s="8">
        <f>'PWM-voltage-RPM-noise'!D14</f>
        <v>26.4</v>
      </c>
      <c r="E12" s="9">
        <f t="shared" si="0"/>
        <v>18.061529124736197</v>
      </c>
      <c r="F12" s="40">
        <f>AC4</f>
        <v>1.6618</v>
      </c>
      <c r="H12" s="58"/>
      <c r="I12" s="24"/>
      <c r="J12" s="69"/>
      <c r="K12" s="24"/>
      <c r="L12" s="24"/>
      <c r="M12" s="24"/>
      <c r="N12" s="24"/>
      <c r="O12" s="100">
        <v>0.421</v>
      </c>
      <c r="P12" s="99">
        <v>0.675</v>
      </c>
      <c r="Q12" s="98">
        <v>1.159</v>
      </c>
      <c r="R12" s="97">
        <v>1.924</v>
      </c>
      <c r="S12" s="101">
        <v>2.335</v>
      </c>
      <c r="U12" s="82"/>
      <c r="V12" s="66"/>
      <c r="Z12" s="100">
        <v>0.421</v>
      </c>
      <c r="AA12" s="96">
        <v>0.742</v>
      </c>
      <c r="AB12" s="95">
        <v>1.233</v>
      </c>
      <c r="AC12" s="94">
        <v>1.639</v>
      </c>
      <c r="AD12" s="93">
        <v>2.008</v>
      </c>
      <c r="AE12" s="101">
        <v>2.351</v>
      </c>
    </row>
    <row r="13" spans="2:31" ht="15">
      <c r="B13" s="52">
        <v>0.9</v>
      </c>
      <c r="C13" s="19">
        <f>'PWM-voltage-RPM-noise'!C15</f>
        <v>1360</v>
      </c>
      <c r="D13" s="8">
        <f>'PWM-voltage-RPM-noise'!D15</f>
        <v>29.6</v>
      </c>
      <c r="E13" s="9">
        <f t="shared" si="0"/>
        <v>22.09814719967123</v>
      </c>
      <c r="F13" s="40">
        <f>AD4</f>
        <v>2.033200000000001</v>
      </c>
      <c r="H13" s="58"/>
      <c r="I13" s="24"/>
      <c r="J13" s="69"/>
      <c r="K13" s="24"/>
      <c r="L13" s="24"/>
      <c r="M13" s="24"/>
      <c r="N13" s="24"/>
      <c r="O13" s="100">
        <v>0.418</v>
      </c>
      <c r="P13" s="99">
        <v>0.658</v>
      </c>
      <c r="Q13" s="98">
        <v>1.154</v>
      </c>
      <c r="R13" s="97">
        <v>1.91</v>
      </c>
      <c r="S13" s="101">
        <v>2.231</v>
      </c>
      <c r="U13" s="82"/>
      <c r="V13" s="66"/>
      <c r="Z13" s="100">
        <v>0.448</v>
      </c>
      <c r="AA13" s="96">
        <v>0.741</v>
      </c>
      <c r="AB13" s="95">
        <v>1.213</v>
      </c>
      <c r="AC13" s="94">
        <v>1.686</v>
      </c>
      <c r="AD13" s="93">
        <v>2.012</v>
      </c>
      <c r="AE13" s="101">
        <v>2.327</v>
      </c>
    </row>
    <row r="14" spans="2:31" ht="15.75" thickBot="1">
      <c r="B14" s="53">
        <v>1</v>
      </c>
      <c r="C14" s="38">
        <f>'PWM-voltage-RPM-noise'!C16</f>
        <v>1480</v>
      </c>
      <c r="D14" s="54">
        <f>'PWM-voltage-RPM-noise'!D16</f>
        <v>33.4</v>
      </c>
      <c r="E14" s="45">
        <f t="shared" si="0"/>
        <v>25.376676661987187</v>
      </c>
      <c r="F14" s="41">
        <f>AE4</f>
        <v>2.33485</v>
      </c>
      <c r="H14" s="58"/>
      <c r="I14" s="24"/>
      <c r="J14" s="69"/>
      <c r="K14" s="24"/>
      <c r="L14" s="24"/>
      <c r="M14" s="24"/>
      <c r="N14" s="24"/>
      <c r="O14" s="100">
        <v>0.422</v>
      </c>
      <c r="P14" s="99">
        <v>0.71</v>
      </c>
      <c r="Q14" s="98">
        <v>1.215</v>
      </c>
      <c r="R14" s="97">
        <v>1.781</v>
      </c>
      <c r="S14" s="101">
        <v>2.249</v>
      </c>
      <c r="U14" s="82"/>
      <c r="V14" s="66"/>
      <c r="Z14" s="100">
        <v>0.422</v>
      </c>
      <c r="AA14" s="96">
        <v>0.757</v>
      </c>
      <c r="AB14" s="95">
        <v>1.204</v>
      </c>
      <c r="AC14" s="94">
        <v>1.678</v>
      </c>
      <c r="AD14" s="93">
        <v>2.001</v>
      </c>
      <c r="AE14" s="101">
        <v>2.36</v>
      </c>
    </row>
    <row r="15" spans="2:31" ht="15">
      <c r="B15" s="14"/>
      <c r="C15" s="16"/>
      <c r="D15" s="16"/>
      <c r="E15" s="16"/>
      <c r="F15" s="28"/>
      <c r="H15" s="58"/>
      <c r="I15" s="24"/>
      <c r="J15" s="69"/>
      <c r="K15" s="24"/>
      <c r="L15" s="24"/>
      <c r="M15" s="24"/>
      <c r="N15" s="24"/>
      <c r="O15" s="100">
        <v>0.41</v>
      </c>
      <c r="P15" s="99">
        <v>0.676</v>
      </c>
      <c r="Q15" s="98">
        <v>1.228</v>
      </c>
      <c r="R15" s="97">
        <v>1.772</v>
      </c>
      <c r="S15" s="101">
        <v>2.222</v>
      </c>
      <c r="U15" s="82"/>
      <c r="V15" s="66"/>
      <c r="Z15" s="100">
        <v>0.44</v>
      </c>
      <c r="AA15" s="96">
        <v>0.744</v>
      </c>
      <c r="AB15" s="95">
        <v>1.12</v>
      </c>
      <c r="AC15" s="94">
        <v>1.629</v>
      </c>
      <c r="AD15" s="93">
        <v>2.013</v>
      </c>
      <c r="AE15" s="101">
        <v>2.343</v>
      </c>
    </row>
    <row r="16" spans="2:31" ht="15.75" thickBot="1">
      <c r="B16" s="14"/>
      <c r="C16" s="16"/>
      <c r="D16" s="16"/>
      <c r="E16" s="16"/>
      <c r="F16" s="28"/>
      <c r="H16" s="58"/>
      <c r="I16" s="24"/>
      <c r="J16" s="69"/>
      <c r="K16" s="24"/>
      <c r="L16" s="24"/>
      <c r="M16" s="24"/>
      <c r="N16" s="24"/>
      <c r="O16" s="100">
        <v>0.408</v>
      </c>
      <c r="P16" s="99">
        <v>0.79</v>
      </c>
      <c r="Q16" s="98">
        <v>1.228</v>
      </c>
      <c r="R16" s="97">
        <v>1.919</v>
      </c>
      <c r="S16" s="101">
        <v>2.268</v>
      </c>
      <c r="U16" s="82"/>
      <c r="V16" s="66"/>
      <c r="Z16" s="100">
        <v>0.438</v>
      </c>
      <c r="AA16" s="96">
        <v>0.752</v>
      </c>
      <c r="AB16" s="95">
        <v>1.219</v>
      </c>
      <c r="AC16" s="94">
        <v>1.616</v>
      </c>
      <c r="AD16" s="93">
        <v>2.044</v>
      </c>
      <c r="AE16" s="101">
        <v>2.386</v>
      </c>
    </row>
    <row r="17" spans="2:31" ht="36.75" customHeight="1" thickBot="1">
      <c r="B17" s="55" t="s">
        <v>2</v>
      </c>
      <c r="C17" s="56" t="s">
        <v>1</v>
      </c>
      <c r="D17" s="57" t="s">
        <v>10</v>
      </c>
      <c r="E17" s="79" t="s">
        <v>14</v>
      </c>
      <c r="F17" s="78" t="s">
        <v>13</v>
      </c>
      <c r="G17" s="24"/>
      <c r="H17" s="58"/>
      <c r="I17" s="24"/>
      <c r="J17" s="69"/>
      <c r="K17" s="24"/>
      <c r="L17" s="24"/>
      <c r="M17" s="24"/>
      <c r="N17" s="24"/>
      <c r="O17" s="100">
        <v>0.422</v>
      </c>
      <c r="P17" s="99">
        <v>0.734</v>
      </c>
      <c r="Q17" s="98">
        <v>1.213</v>
      </c>
      <c r="R17" s="97">
        <v>1.796</v>
      </c>
      <c r="S17" s="101">
        <v>2.309</v>
      </c>
      <c r="U17" s="82"/>
      <c r="V17" s="66"/>
      <c r="Z17" s="100">
        <v>0.422</v>
      </c>
      <c r="AA17" s="96">
        <v>0.746</v>
      </c>
      <c r="AB17" s="95">
        <v>1.213</v>
      </c>
      <c r="AC17" s="94">
        <v>1.692</v>
      </c>
      <c r="AD17" s="93">
        <v>2.027</v>
      </c>
      <c r="AE17" s="101">
        <v>2.311</v>
      </c>
    </row>
    <row r="18" spans="2:31" ht="15">
      <c r="B18" s="33">
        <f>'PWM-voltage-RPM-noise'!B21</f>
        <v>1</v>
      </c>
      <c r="C18" s="34"/>
      <c r="D18" s="34"/>
      <c r="E18" s="42" t="e">
        <f>(H4/0.3048)*60*PI()*((0.062/0.3048)^2)/4</f>
        <v>#DIV/0!</v>
      </c>
      <c r="F18" s="40" t="e">
        <f>H4</f>
        <v>#DIV/0!</v>
      </c>
      <c r="G18" s="24"/>
      <c r="H18" s="58"/>
      <c r="I18" s="24"/>
      <c r="J18" s="69"/>
      <c r="K18" s="24"/>
      <c r="L18" s="24"/>
      <c r="M18" s="24"/>
      <c r="N18" s="24"/>
      <c r="O18" s="100">
        <v>0.419</v>
      </c>
      <c r="P18" s="99">
        <v>0.738</v>
      </c>
      <c r="Q18" s="98">
        <v>1.198</v>
      </c>
      <c r="R18" s="97">
        <v>1.772</v>
      </c>
      <c r="S18" s="101">
        <v>2.36</v>
      </c>
      <c r="U18" s="82"/>
      <c r="V18" s="66"/>
      <c r="Z18" s="100">
        <v>0.449</v>
      </c>
      <c r="AA18" s="96">
        <v>0.759</v>
      </c>
      <c r="AB18" s="95">
        <v>1.219</v>
      </c>
      <c r="AC18" s="94">
        <v>1.671</v>
      </c>
      <c r="AD18" s="93">
        <v>2.06</v>
      </c>
      <c r="AE18" s="101">
        <v>2.348</v>
      </c>
    </row>
    <row r="19" spans="2:31" ht="15">
      <c r="B19" s="35">
        <f>'PWM-voltage-RPM-noise'!B22</f>
        <v>2</v>
      </c>
      <c r="C19" s="14"/>
      <c r="D19" s="14"/>
      <c r="E19" s="25" t="e">
        <f>(I4/0.3048)*60*PI()*((0.062/0.3048)^2)/4</f>
        <v>#DIV/0!</v>
      </c>
      <c r="F19" s="40" t="e">
        <f>I4</f>
        <v>#DIV/0!</v>
      </c>
      <c r="G19" s="24"/>
      <c r="H19" s="58"/>
      <c r="I19" s="24"/>
      <c r="J19" s="69"/>
      <c r="K19" s="24"/>
      <c r="L19" s="24"/>
      <c r="M19" s="24"/>
      <c r="N19" s="24"/>
      <c r="O19" s="100">
        <v>0.418</v>
      </c>
      <c r="P19" s="99">
        <v>0.795</v>
      </c>
      <c r="Q19" s="98">
        <v>1.26</v>
      </c>
      <c r="R19" s="97">
        <v>1.844</v>
      </c>
      <c r="S19" s="101">
        <v>2.213</v>
      </c>
      <c r="U19" s="82"/>
      <c r="V19" s="66"/>
      <c r="Z19" s="100">
        <v>0.448</v>
      </c>
      <c r="AA19" s="96">
        <v>0.755</v>
      </c>
      <c r="AB19" s="95">
        <v>1.188</v>
      </c>
      <c r="AC19" s="94">
        <v>1.659</v>
      </c>
      <c r="AD19" s="93">
        <v>2.02</v>
      </c>
      <c r="AE19" s="101">
        <v>2.334</v>
      </c>
    </row>
    <row r="20" spans="2:31" ht="15">
      <c r="B20" s="35">
        <f>'PWM-voltage-RPM-noise'!B23</f>
        <v>3</v>
      </c>
      <c r="C20" s="19">
        <f>'PWM-voltage-RPM-noise'!C23</f>
        <v>0</v>
      </c>
      <c r="D20" s="14"/>
      <c r="E20" s="25" t="e">
        <f aca="true" t="shared" si="3" ref="E20:E29">(F20)*3600*PI()*((0.062)^2)/4</f>
        <v>#DIV/0!</v>
      </c>
      <c r="F20" s="40" t="e">
        <f>J4</f>
        <v>#DIV/0!</v>
      </c>
      <c r="G20" s="24"/>
      <c r="H20" s="58"/>
      <c r="I20" s="24"/>
      <c r="J20" s="69"/>
      <c r="K20" s="24"/>
      <c r="L20" s="24"/>
      <c r="M20" s="24"/>
      <c r="N20" s="24"/>
      <c r="O20" s="100">
        <v>0.426</v>
      </c>
      <c r="P20" s="99">
        <v>0.702</v>
      </c>
      <c r="Q20" s="98">
        <v>1.188</v>
      </c>
      <c r="R20" s="97">
        <v>1.826</v>
      </c>
      <c r="S20" s="101">
        <v>2.389</v>
      </c>
      <c r="U20" s="82"/>
      <c r="V20" s="66"/>
      <c r="Z20" s="100">
        <v>0.426</v>
      </c>
      <c r="AA20" s="96">
        <v>0.744</v>
      </c>
      <c r="AB20" s="95">
        <v>1.253</v>
      </c>
      <c r="AC20" s="94">
        <v>1.689</v>
      </c>
      <c r="AD20" s="93">
        <v>2.019</v>
      </c>
      <c r="AE20" s="101">
        <v>2.364</v>
      </c>
    </row>
    <row r="21" spans="2:31" ht="15">
      <c r="B21" s="35">
        <f>'PWM-voltage-RPM-noise'!B24</f>
        <v>4</v>
      </c>
      <c r="C21" s="19">
        <f>'PWM-voltage-RPM-noise'!C24</f>
        <v>0</v>
      </c>
      <c r="D21" s="14"/>
      <c r="E21" s="25" t="e">
        <f t="shared" si="3"/>
        <v>#DIV/0!</v>
      </c>
      <c r="F21" s="40" t="e">
        <f>K4</f>
        <v>#DIV/0!</v>
      </c>
      <c r="G21" s="24"/>
      <c r="H21" s="58"/>
      <c r="I21" s="24"/>
      <c r="J21" s="69"/>
      <c r="K21" s="24"/>
      <c r="L21" s="24"/>
      <c r="M21" s="24"/>
      <c r="N21" s="24"/>
      <c r="O21" s="100">
        <v>0.422</v>
      </c>
      <c r="P21" s="99">
        <v>0.795</v>
      </c>
      <c r="Q21" s="98">
        <v>1.171</v>
      </c>
      <c r="R21" s="97">
        <v>1.881</v>
      </c>
      <c r="S21" s="101">
        <v>2.315</v>
      </c>
      <c r="U21" s="82"/>
      <c r="V21" s="66"/>
      <c r="Z21" s="100">
        <v>0.422</v>
      </c>
      <c r="AA21" s="96">
        <v>0.749</v>
      </c>
      <c r="AB21" s="95">
        <v>1.236</v>
      </c>
      <c r="AC21" s="94">
        <v>1.659</v>
      </c>
      <c r="AD21" s="93">
        <v>2.014</v>
      </c>
      <c r="AE21" s="101">
        <v>2.301</v>
      </c>
    </row>
    <row r="22" spans="2:31" ht="15">
      <c r="B22" s="35">
        <f>'PWM-voltage-RPM-noise'!B25</f>
        <v>5</v>
      </c>
      <c r="C22" s="19">
        <f>'PWM-voltage-RPM-noise'!C25</f>
        <v>230</v>
      </c>
      <c r="D22" s="14"/>
      <c r="E22" s="25" t="e">
        <f t="shared" si="3"/>
        <v>#DIV/0!</v>
      </c>
      <c r="F22" s="40" t="e">
        <f>L4</f>
        <v>#DIV/0!</v>
      </c>
      <c r="G22" s="24"/>
      <c r="H22" s="58"/>
      <c r="I22" s="24"/>
      <c r="J22" s="69"/>
      <c r="K22" s="24"/>
      <c r="L22" s="24"/>
      <c r="M22" s="24"/>
      <c r="N22" s="24"/>
      <c r="O22" s="100">
        <v>0.417</v>
      </c>
      <c r="P22" s="99">
        <v>0.711</v>
      </c>
      <c r="Q22" s="98">
        <v>1.183</v>
      </c>
      <c r="R22" s="97">
        <v>1.867</v>
      </c>
      <c r="S22" s="101">
        <v>2.236</v>
      </c>
      <c r="U22" s="82"/>
      <c r="V22" s="66"/>
      <c r="Z22" s="100">
        <v>0.447</v>
      </c>
      <c r="AA22" s="96">
        <v>0.758</v>
      </c>
      <c r="AB22" s="95">
        <v>1.223</v>
      </c>
      <c r="AC22" s="94">
        <v>1.64</v>
      </c>
      <c r="AD22" s="93">
        <v>2.003</v>
      </c>
      <c r="AE22" s="101">
        <v>2.313</v>
      </c>
    </row>
    <row r="23" spans="2:31" ht="15">
      <c r="B23" s="35">
        <f>'PWM-voltage-RPM-noise'!B26</f>
        <v>6</v>
      </c>
      <c r="C23" s="19">
        <f>'PWM-voltage-RPM-noise'!C26</f>
        <v>305</v>
      </c>
      <c r="D23" s="14"/>
      <c r="E23" s="25" t="e">
        <f t="shared" si="3"/>
        <v>#DIV/0!</v>
      </c>
      <c r="F23" s="40" t="e">
        <f>M4</f>
        <v>#DIV/0!</v>
      </c>
      <c r="G23" s="24"/>
      <c r="H23" s="58"/>
      <c r="I23" s="24"/>
      <c r="J23" s="69"/>
      <c r="K23" s="24"/>
      <c r="L23" s="24"/>
      <c r="M23" s="24"/>
      <c r="N23" s="24"/>
      <c r="O23" s="100">
        <v>0.427</v>
      </c>
      <c r="P23" s="99">
        <v>0.672</v>
      </c>
      <c r="Q23" s="98">
        <v>1.197</v>
      </c>
      <c r="R23" s="97">
        <v>1.915</v>
      </c>
      <c r="S23" s="101">
        <v>2.288</v>
      </c>
      <c r="U23" s="82"/>
      <c r="V23" s="66"/>
      <c r="Z23" s="100">
        <v>0.427</v>
      </c>
      <c r="AA23" s="96">
        <v>0.751</v>
      </c>
      <c r="AB23" s="95">
        <v>1.249</v>
      </c>
      <c r="AC23" s="94">
        <v>1.648</v>
      </c>
      <c r="AD23" s="93">
        <v>2.008</v>
      </c>
      <c r="AE23" s="101">
        <v>2.327</v>
      </c>
    </row>
    <row r="24" spans="2:31" ht="15">
      <c r="B24" s="35">
        <f>'PWM-voltage-RPM-noise'!B27</f>
        <v>7</v>
      </c>
      <c r="C24" s="19">
        <f>'PWM-voltage-RPM-noise'!C27</f>
        <v>410</v>
      </c>
      <c r="D24" s="14"/>
      <c r="E24" s="25" t="e">
        <f t="shared" si="3"/>
        <v>#DIV/0!</v>
      </c>
      <c r="F24" s="40" t="e">
        <f>N4</f>
        <v>#DIV/0!</v>
      </c>
      <c r="G24" s="24"/>
      <c r="H24" s="58"/>
      <c r="I24" s="24"/>
      <c r="J24" s="69"/>
      <c r="K24" s="24"/>
      <c r="L24" s="24"/>
      <c r="M24" s="24"/>
      <c r="N24" s="24"/>
      <c r="O24" s="100">
        <v>0.423</v>
      </c>
      <c r="P24" s="99">
        <v>0.682</v>
      </c>
      <c r="Q24" s="98">
        <v>1.207</v>
      </c>
      <c r="R24" s="97">
        <v>1.957</v>
      </c>
      <c r="S24" s="101">
        <v>2.3</v>
      </c>
      <c r="U24" s="82"/>
      <c r="V24" s="66"/>
      <c r="Z24" s="100">
        <v>0.423</v>
      </c>
      <c r="AA24" s="96">
        <v>0.742</v>
      </c>
      <c r="AB24" s="95">
        <v>1.212</v>
      </c>
      <c r="AC24" s="94">
        <v>1.657</v>
      </c>
      <c r="AD24" s="93">
        <v>2.057</v>
      </c>
      <c r="AE24" s="101">
        <v>2.367</v>
      </c>
    </row>
    <row r="25" spans="2:31" ht="15">
      <c r="B25" s="35">
        <f>'PWM-voltage-RPM-noise'!B28</f>
        <v>8</v>
      </c>
      <c r="C25" s="19">
        <f>'PWM-voltage-RPM-noise'!C28</f>
        <v>630</v>
      </c>
      <c r="D25" s="14">
        <f>'PWM-voltage-RPM-noise'!D28</f>
        <v>17.8</v>
      </c>
      <c r="E25" s="25">
        <f t="shared" si="3"/>
        <v>4.54690137762269</v>
      </c>
      <c r="F25" s="40">
        <f>O4</f>
        <v>0.41834999999999994</v>
      </c>
      <c r="G25" s="24"/>
      <c r="H25" s="58"/>
      <c r="I25" s="24"/>
      <c r="J25" s="69"/>
      <c r="K25" s="24"/>
      <c r="L25" s="24"/>
      <c r="M25" s="24"/>
      <c r="N25" s="24"/>
      <c r="O25" s="24"/>
      <c r="P25" s="24"/>
      <c r="Q25" s="24"/>
      <c r="R25" s="24"/>
      <c r="S25" s="65"/>
      <c r="U25" s="82"/>
      <c r="V25" s="66"/>
      <c r="AE25" s="59"/>
    </row>
    <row r="26" spans="2:31" ht="15">
      <c r="B26" s="35">
        <f>'PWM-voltage-RPM-noise'!B29</f>
        <v>9</v>
      </c>
      <c r="C26" s="19">
        <f>'PWM-voltage-RPM-noise'!C29</f>
        <v>850</v>
      </c>
      <c r="D26" s="14">
        <f>'PWM-voltage-RPM-noise'!D29</f>
        <v>19.8</v>
      </c>
      <c r="E26" s="25">
        <f t="shared" si="3"/>
        <v>7.822170243755352</v>
      </c>
      <c r="F26" s="40">
        <f>P4</f>
        <v>0.7197000000000001</v>
      </c>
      <c r="G26" s="24"/>
      <c r="H26" s="58"/>
      <c r="I26" s="24"/>
      <c r="J26" s="69"/>
      <c r="K26" s="24"/>
      <c r="L26" s="24"/>
      <c r="M26" s="24"/>
      <c r="N26" s="24"/>
      <c r="O26" s="24"/>
      <c r="P26" s="24"/>
      <c r="Q26" s="24"/>
      <c r="R26" s="24"/>
      <c r="S26" s="65"/>
      <c r="U26" s="82"/>
      <c r="V26" s="66"/>
      <c r="AE26" s="59"/>
    </row>
    <row r="27" spans="2:31" ht="15">
      <c r="B27" s="35">
        <f>'PWM-voltage-RPM-noise'!B30</f>
        <v>10</v>
      </c>
      <c r="C27" s="19">
        <f>'PWM-voltage-RPM-noise'!C30</f>
        <v>1075</v>
      </c>
      <c r="D27" s="14">
        <f>'PWM-voltage-RPM-noise'!D30</f>
        <v>23.5</v>
      </c>
      <c r="E27" s="25">
        <f t="shared" si="3"/>
        <v>13.014669665672983</v>
      </c>
      <c r="F27" s="40">
        <f>Q4</f>
        <v>1.1974500000000001</v>
      </c>
      <c r="G27" s="24"/>
      <c r="H27" s="58"/>
      <c r="I27" s="24"/>
      <c r="J27" s="69"/>
      <c r="K27" s="24"/>
      <c r="L27" s="24"/>
      <c r="M27" s="24"/>
      <c r="N27" s="24"/>
      <c r="O27" s="24"/>
      <c r="P27" s="24"/>
      <c r="Q27" s="24"/>
      <c r="R27" s="24"/>
      <c r="S27" s="65"/>
      <c r="U27" s="82"/>
      <c r="V27" s="66"/>
      <c r="AE27" s="59"/>
    </row>
    <row r="28" spans="2:31" ht="15">
      <c r="B28" s="35">
        <f>'PWM-voltage-RPM-noise'!B31</f>
        <v>11</v>
      </c>
      <c r="C28" s="19">
        <f>'PWM-voltage-RPM-noise'!C31</f>
        <v>1280</v>
      </c>
      <c r="D28" s="14">
        <f>'PWM-voltage-RPM-noise'!D31</f>
        <v>28.1</v>
      </c>
      <c r="E28" s="25">
        <f t="shared" si="3"/>
        <v>20.21189230762767</v>
      </c>
      <c r="F28" s="40">
        <f>R4</f>
        <v>1.8596499999999998</v>
      </c>
      <c r="G28" s="24"/>
      <c r="H28" s="58"/>
      <c r="I28" s="24"/>
      <c r="J28" s="69"/>
      <c r="K28" s="24"/>
      <c r="L28" s="24"/>
      <c r="M28" s="24"/>
      <c r="N28" s="24"/>
      <c r="O28" s="24"/>
      <c r="P28" s="24"/>
      <c r="Q28" s="24"/>
      <c r="R28" s="24"/>
      <c r="S28" s="65"/>
      <c r="U28" s="82"/>
      <c r="V28" s="66"/>
      <c r="AE28" s="59"/>
    </row>
    <row r="29" spans="2:31" ht="15.75" thickBot="1">
      <c r="B29" s="36">
        <f>'PWM-voltage-RPM-noise'!B32</f>
        <v>12</v>
      </c>
      <c r="C29" s="38">
        <f>'PWM-voltage-RPM-noise'!C32</f>
        <v>1490</v>
      </c>
      <c r="D29" s="37">
        <f>'PWM-voltage-RPM-noise'!D32</f>
        <v>33.5</v>
      </c>
      <c r="E29" s="43">
        <f t="shared" si="3"/>
        <v>24.889760965279898</v>
      </c>
      <c r="F29" s="41">
        <f>S4</f>
        <v>2.29005</v>
      </c>
      <c r="G29" s="14"/>
      <c r="H29" s="58"/>
      <c r="I29" s="24"/>
      <c r="J29" s="69"/>
      <c r="K29" s="24"/>
      <c r="L29" s="24"/>
      <c r="M29" s="24"/>
      <c r="N29" s="24"/>
      <c r="O29" s="24"/>
      <c r="P29" s="24"/>
      <c r="Q29" s="24"/>
      <c r="R29" s="24"/>
      <c r="S29" s="65"/>
      <c r="U29" s="82"/>
      <c r="V29" s="66"/>
      <c r="AE29" s="59"/>
    </row>
    <row r="30" spans="6:31" ht="15.75" thickBot="1">
      <c r="F30" s="24"/>
      <c r="G30" s="24"/>
      <c r="H30" s="70"/>
      <c r="I30" s="60"/>
      <c r="J30" s="80"/>
      <c r="K30" s="60"/>
      <c r="L30" s="60"/>
      <c r="M30" s="60"/>
      <c r="N30" s="60"/>
      <c r="O30" s="60"/>
      <c r="P30" s="60"/>
      <c r="Q30" s="60"/>
      <c r="R30" s="60"/>
      <c r="S30" s="81"/>
      <c r="U30" s="83"/>
      <c r="V30" s="80"/>
      <c r="W30" s="60"/>
      <c r="X30" s="60"/>
      <c r="Y30" s="60"/>
      <c r="Z30" s="60"/>
      <c r="AA30" s="60"/>
      <c r="AB30" s="60"/>
      <c r="AC30" s="60"/>
      <c r="AD30" s="60"/>
      <c r="AE30" s="61"/>
    </row>
  </sheetData>
  <sheetProtection selectLockedCells="1" selectUnlockedCells="1"/>
  <mergeCells count="2">
    <mergeCell ref="H2:S2"/>
    <mergeCell ref="U2:AE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6">
      <selection activeCell="C7" sqref="C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</cols>
  <sheetData>
    <row r="3" spans="2:5" ht="15">
      <c r="B3" s="16"/>
      <c r="C3" s="15"/>
      <c r="D3" s="16"/>
      <c r="E3" s="16"/>
    </row>
    <row r="4" spans="2:4" ht="15.75" thickBot="1">
      <c r="B4" s="1"/>
      <c r="C4" s="2"/>
      <c r="D4" s="2"/>
    </row>
    <row r="5" spans="2:4" ht="33" customHeight="1" thickBot="1">
      <c r="B5" s="102" t="s">
        <v>0</v>
      </c>
      <c r="C5" s="77" t="s">
        <v>9</v>
      </c>
      <c r="D5" s="86" t="s">
        <v>10</v>
      </c>
    </row>
    <row r="6" spans="2:4" ht="15">
      <c r="B6" s="5">
        <v>0</v>
      </c>
      <c r="C6" s="26">
        <v>370</v>
      </c>
      <c r="D6" s="87"/>
    </row>
    <row r="7" spans="2:4" ht="15">
      <c r="B7" s="7">
        <v>0.1</v>
      </c>
      <c r="C7" s="10">
        <v>375</v>
      </c>
      <c r="D7" s="88"/>
    </row>
    <row r="8" spans="2:4" ht="15">
      <c r="B8" s="7">
        <v>0.2</v>
      </c>
      <c r="C8" s="10">
        <v>380</v>
      </c>
      <c r="D8" s="88"/>
    </row>
    <row r="9" spans="2:4" ht="15">
      <c r="B9" s="7">
        <v>0.3</v>
      </c>
      <c r="C9" s="10">
        <v>425</v>
      </c>
      <c r="D9" s="88">
        <v>17.1</v>
      </c>
    </row>
    <row r="10" spans="2:4" ht="15">
      <c r="B10" s="7">
        <v>0.4</v>
      </c>
      <c r="C10" s="10">
        <v>550</v>
      </c>
      <c r="D10" s="88">
        <v>17.4</v>
      </c>
    </row>
    <row r="11" spans="2:4" ht="15">
      <c r="B11" s="7">
        <v>0.5</v>
      </c>
      <c r="C11" s="10">
        <v>735</v>
      </c>
      <c r="D11" s="88">
        <v>18.2</v>
      </c>
    </row>
    <row r="12" spans="2:4" ht="15">
      <c r="B12" s="7">
        <v>0.6</v>
      </c>
      <c r="C12" s="10">
        <v>910</v>
      </c>
      <c r="D12" s="88">
        <v>20.3</v>
      </c>
    </row>
    <row r="13" spans="2:4" ht="15">
      <c r="B13" s="7">
        <v>0.7</v>
      </c>
      <c r="C13" s="10">
        <v>1070</v>
      </c>
      <c r="D13" s="88">
        <v>23.3</v>
      </c>
    </row>
    <row r="14" spans="2:4" ht="15">
      <c r="B14" s="7">
        <v>0.8</v>
      </c>
      <c r="C14" s="19">
        <v>1230</v>
      </c>
      <c r="D14" s="88">
        <v>26.4</v>
      </c>
    </row>
    <row r="15" spans="2:4" ht="15">
      <c r="B15" s="7">
        <v>0.9</v>
      </c>
      <c r="C15" s="19">
        <v>1360</v>
      </c>
      <c r="D15" s="88">
        <v>29.6</v>
      </c>
    </row>
    <row r="16" spans="2:4" ht="15.75" thickBot="1">
      <c r="B16" s="11">
        <v>1</v>
      </c>
      <c r="C16" s="21">
        <v>1480</v>
      </c>
      <c r="D16" s="89">
        <v>33.4</v>
      </c>
    </row>
    <row r="17" spans="2:5" ht="15">
      <c r="B17" s="14"/>
      <c r="C17" s="15"/>
      <c r="D17" s="16"/>
      <c r="E17" s="16"/>
    </row>
    <row r="18" spans="2:5" ht="15">
      <c r="B18" s="14"/>
      <c r="C18" s="15"/>
      <c r="D18" s="16"/>
      <c r="E18" s="16"/>
    </row>
    <row r="19" ht="15.75" thickBot="1"/>
    <row r="20" spans="2:4" ht="33" customHeight="1" thickBot="1">
      <c r="B20" s="3" t="s">
        <v>2</v>
      </c>
      <c r="C20" s="4" t="s">
        <v>9</v>
      </c>
      <c r="D20" s="86" t="s">
        <v>10</v>
      </c>
    </row>
    <row r="21" spans="2:4" ht="15">
      <c r="B21" s="17">
        <v>1</v>
      </c>
      <c r="C21" s="27"/>
      <c r="D21" s="90"/>
    </row>
    <row r="22" spans="2:4" ht="15">
      <c r="B22" s="18">
        <v>2</v>
      </c>
      <c r="C22" s="19"/>
      <c r="D22" s="91"/>
    </row>
    <row r="23" spans="2:4" ht="15">
      <c r="B23" s="18">
        <v>3</v>
      </c>
      <c r="C23" s="19"/>
      <c r="D23" s="91"/>
    </row>
    <row r="24" spans="2:4" ht="15">
      <c r="B24" s="18">
        <v>4</v>
      </c>
      <c r="C24" s="19"/>
      <c r="D24" s="91"/>
    </row>
    <row r="25" spans="2:4" ht="15">
      <c r="B25" s="18">
        <v>5</v>
      </c>
      <c r="C25" s="19">
        <v>230</v>
      </c>
      <c r="D25" s="91"/>
    </row>
    <row r="26" spans="2:4" ht="15">
      <c r="B26" s="18">
        <v>6</v>
      </c>
      <c r="C26" s="19">
        <v>305</v>
      </c>
      <c r="D26" s="91"/>
    </row>
    <row r="27" spans="2:4" ht="15">
      <c r="B27" s="18">
        <v>7</v>
      </c>
      <c r="C27" s="19">
        <v>410</v>
      </c>
      <c r="D27" s="91">
        <v>17</v>
      </c>
    </row>
    <row r="28" spans="2:4" ht="15">
      <c r="B28" s="18">
        <v>8</v>
      </c>
      <c r="C28" s="19">
        <v>630</v>
      </c>
      <c r="D28" s="91">
        <v>17.8</v>
      </c>
    </row>
    <row r="29" spans="2:4" ht="15">
      <c r="B29" s="18">
        <v>9</v>
      </c>
      <c r="C29" s="19">
        <v>850</v>
      </c>
      <c r="D29" s="91">
        <v>19.8</v>
      </c>
    </row>
    <row r="30" spans="2:4" ht="15">
      <c r="B30" s="18">
        <v>10</v>
      </c>
      <c r="C30" s="19">
        <v>1075</v>
      </c>
      <c r="D30" s="91">
        <v>23.5</v>
      </c>
    </row>
    <row r="31" spans="2:4" ht="15">
      <c r="B31" s="18">
        <v>11</v>
      </c>
      <c r="C31" s="19">
        <v>1280</v>
      </c>
      <c r="D31" s="91">
        <v>28.1</v>
      </c>
    </row>
    <row r="32" spans="2:4" ht="15.75" thickBot="1">
      <c r="B32" s="20">
        <v>12</v>
      </c>
      <c r="C32" s="21">
        <v>1490</v>
      </c>
      <c r="D32" s="92">
        <v>33.5</v>
      </c>
    </row>
    <row r="33" spans="3:5" ht="15.75" thickBot="1">
      <c r="C33" s="28"/>
      <c r="D33" s="28"/>
      <c r="E33" s="28"/>
    </row>
    <row r="34" spans="2:3" ht="15">
      <c r="B34" s="29" t="s">
        <v>11</v>
      </c>
      <c r="C34" s="30">
        <v>7.6</v>
      </c>
    </row>
    <row r="35" spans="2:3" ht="15.75" thickBot="1">
      <c r="B35" s="31" t="s">
        <v>12</v>
      </c>
      <c r="C35" s="32">
        <v>4.7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Ilya</cp:lastModifiedBy>
  <dcterms:created xsi:type="dcterms:W3CDTF">2006-09-28T05:33:49Z</dcterms:created>
  <dcterms:modified xsi:type="dcterms:W3CDTF">2015-12-24T15:27:28Z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