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harts" sheetId="1" r:id="rId1"/>
    <sheet name="CFM" sheetId="2" r:id="rId2"/>
    <sheet name="PWM-voltage-RPM-noise" sheetId="3" r:id="rId3"/>
  </sheets>
  <definedNames>
    <definedName name="_xlfnodf.SKEWP" hidden="1">#NAME?</definedName>
    <definedName name="LOCAL_DATE_SEPARATOR">#N/A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#N/A</definedName>
    <definedName name="LOCAL_TIME_SEPARATOR">#N/A</definedName>
    <definedName name="LOCAL_YEAR_FORMAT">#N/A</definedName>
  </definedNames>
  <calcPr fullCalcOnLoad="1"/>
</workbook>
</file>

<file path=xl/sharedStrings.xml><?xml version="1.0" encoding="utf-8"?>
<sst xmlns="http://schemas.openxmlformats.org/spreadsheetml/2006/main" count="23" uniqueCount="17">
  <si>
    <t>RPM (скорость вращения)</t>
  </si>
  <si>
    <t>Напряжение питания, В</t>
  </si>
  <si>
    <t>Stage 1</t>
  </si>
  <si>
    <t>Stage 2</t>
  </si>
  <si>
    <t>Stage 3</t>
  </si>
  <si>
    <t>Stage 4</t>
  </si>
  <si>
    <t>CFM, Voltage</t>
  </si>
  <si>
    <t>RPM (скорость вращения), свободная</t>
  </si>
  <si>
    <t>Шум (дБА)</t>
  </si>
  <si>
    <t>Пусковое напряжение, В</t>
  </si>
  <si>
    <t>Остановка крыльчатки, В</t>
  </si>
  <si>
    <t>Воздушный поток, м/c</t>
  </si>
  <si>
    <t>Производительность, м3/ч</t>
  </si>
  <si>
    <t>Зависимость скорости вращения вентилятора от напряжения питания</t>
  </si>
  <si>
    <t>Зависимость объемной производительности от напряжения питания</t>
  </si>
  <si>
    <t>Зависимость уровня шума от скорости вращения вентилятора,  изм. напряжения питания</t>
  </si>
  <si>
    <t>Кривая соответствия уровня шума и обьемной производительности, изм. напряжения питания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</si>
</sst>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44" fillId="0" borderId="0" xfId="0" applyFont="1" applyAlignment="1">
      <alignment horizontal="center" readingOrder="1"/>
    </xf>
    <xf numFmtId="0" fontId="45" fillId="0" borderId="0" xfId="0" applyFont="1" applyAlignment="1">
      <alignment vertical="center" wrapText="1" readingOrder="1"/>
    </xf>
    <xf numFmtId="0" fontId="0" fillId="0" borderId="0" xfId="0" applyAlignment="1">
      <alignment vertical="center" wrapText="1"/>
    </xf>
    <xf numFmtId="9" fontId="0" fillId="0" borderId="19" xfId="0" applyNumberForma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5" fillId="0" borderId="24" xfId="53" applyBorder="1">
      <alignment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5" fillId="0" borderId="0" xfId="53" applyBorder="1">
      <alignment/>
      <protection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23" xfId="53" applyBorder="1">
      <alignment/>
      <protection/>
    </xf>
    <xf numFmtId="0" fontId="25" fillId="0" borderId="25" xfId="53" applyBorder="1">
      <alignment/>
      <protection/>
    </xf>
    <xf numFmtId="0" fontId="0" fillId="0" borderId="26" xfId="0" applyFont="1" applyFill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24" xfId="53" applyBorder="1">
      <alignment/>
      <protection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01375"/>
          <c:w val="0.929"/>
          <c:h val="0.9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Charts!$B$21:$B$30</c:f>
              <c:numCache/>
            </c:numRef>
          </c:xVal>
          <c:yVal>
            <c:numRef>
              <c:f>Charts!$C$21:$C$30</c:f>
              <c:numCache/>
            </c:numRef>
          </c:yVal>
          <c:smooth val="0"/>
        </c:ser>
        <c:axId val="33956972"/>
        <c:axId val="59719533"/>
      </c:scatterChart>
      <c:valAx>
        <c:axId val="33956972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9533"/>
        <c:crossesAt val="0"/>
        <c:crossBetween val="midCat"/>
        <c:dispUnits/>
      </c:valAx>
      <c:valAx>
        <c:axId val="5971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697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098"/>
          <c:w val="0.9372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Charts!$E$3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Charts!$B$26:$B$30</c:f>
              <c:numCache/>
            </c:numRef>
          </c:xVal>
          <c:yVal>
            <c:numRef>
              <c:f>Charts!$E$26:$E$30</c:f>
              <c:numCache/>
            </c:numRef>
          </c:yVal>
          <c:smooth val="1"/>
        </c:ser>
        <c:axId val="56564398"/>
        <c:axId val="52807215"/>
      </c:scatterChart>
      <c:valAx>
        <c:axId val="56564398"/>
        <c:scaling>
          <c:orientation val="minMax"/>
          <c:max val="12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07215"/>
        <c:crossesAt val="0"/>
        <c:crossBetween val="midCat"/>
        <c:dispUnits/>
      </c:valAx>
      <c:valAx>
        <c:axId val="52807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6439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72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Charts!$C$24:$C$30</c:f>
              <c:numCache/>
            </c:numRef>
          </c:xVal>
          <c:yVal>
            <c:numRef>
              <c:f>Charts!$D$24:$D$30</c:f>
              <c:numCache/>
            </c:numRef>
          </c:yVal>
          <c:smooth val="1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Charts!$C$4:$C$14</c:f>
              <c:numCache/>
            </c:numRef>
          </c:xVal>
          <c:yVal>
            <c:numRef>
              <c:f>Charts!$D$4:$D$14</c:f>
              <c:numCache/>
            </c:numRef>
          </c:yVal>
          <c:smooth val="0"/>
        </c:ser>
        <c:axId val="9916912"/>
        <c:axId val="40619505"/>
      </c:scatterChart>
      <c:valAx>
        <c:axId val="9916912"/>
        <c:scaling>
          <c:orientation val="minMax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19505"/>
        <c:crossesAt val="0"/>
        <c:crossBetween val="midCat"/>
        <c:dispUnits/>
      </c:valAx>
      <c:valAx>
        <c:axId val="40619505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1691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074"/>
          <c:w val="0.92875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v>изм. напряжения питания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Charts!$E$26:$E$30</c:f>
              <c:numCache/>
            </c:numRef>
          </c:xVal>
          <c:yVal>
            <c:numRef>
              <c:f>Charts!$D$26:$D$30</c:f>
              <c:numCache/>
            </c:numRef>
          </c:yVal>
          <c:smooth val="1"/>
        </c:ser>
        <c:axId val="23022130"/>
        <c:axId val="20043443"/>
      </c:scatterChart>
      <c:valAx>
        <c:axId val="23022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43443"/>
        <c:crossesAt val="0"/>
        <c:crossBetween val="midCat"/>
        <c:dispUnits/>
      </c:valAx>
      <c:valAx>
        <c:axId val="20043443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2130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95250</xdr:rowOff>
    </xdr:from>
    <xdr:to>
      <xdr:col>4</xdr:col>
      <xdr:colOff>971550</xdr:colOff>
      <xdr:row>53</xdr:row>
      <xdr:rowOff>142875</xdr:rowOff>
    </xdr:to>
    <xdr:graphicFrame>
      <xdr:nvGraphicFramePr>
        <xdr:cNvPr id="1" name="Chart 2"/>
        <xdr:cNvGraphicFramePr/>
      </xdr:nvGraphicFramePr>
      <xdr:xfrm>
        <a:off x="685800" y="75723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57</xdr:row>
      <xdr:rowOff>76200</xdr:rowOff>
    </xdr:from>
    <xdr:to>
      <xdr:col>4</xdr:col>
      <xdr:colOff>971550</xdr:colOff>
      <xdr:row>78</xdr:row>
      <xdr:rowOff>38100</xdr:rowOff>
    </xdr:to>
    <xdr:graphicFrame>
      <xdr:nvGraphicFramePr>
        <xdr:cNvPr id="2" name="Chart 4"/>
        <xdr:cNvGraphicFramePr/>
      </xdr:nvGraphicFramePr>
      <xdr:xfrm>
        <a:off x="685800" y="12353925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81</xdr:row>
      <xdr:rowOff>66675</xdr:rowOff>
    </xdr:from>
    <xdr:to>
      <xdr:col>4</xdr:col>
      <xdr:colOff>971550</xdr:colOff>
      <xdr:row>102</xdr:row>
      <xdr:rowOff>28575</xdr:rowOff>
    </xdr:to>
    <xdr:graphicFrame>
      <xdr:nvGraphicFramePr>
        <xdr:cNvPr id="3" name="Chart 5"/>
        <xdr:cNvGraphicFramePr/>
      </xdr:nvGraphicFramePr>
      <xdr:xfrm>
        <a:off x="685800" y="17173575"/>
        <a:ext cx="57626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105</xdr:row>
      <xdr:rowOff>152400</xdr:rowOff>
    </xdr:from>
    <xdr:to>
      <xdr:col>4</xdr:col>
      <xdr:colOff>971550</xdr:colOff>
      <xdr:row>126</xdr:row>
      <xdr:rowOff>114300</xdr:rowOff>
    </xdr:to>
    <xdr:graphicFrame>
      <xdr:nvGraphicFramePr>
        <xdr:cNvPr id="4" name="Chart 7"/>
        <xdr:cNvGraphicFramePr/>
      </xdr:nvGraphicFramePr>
      <xdr:xfrm>
        <a:off x="685800" y="22155150"/>
        <a:ext cx="57626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5"/>
  <sheetViews>
    <sheetView tabSelected="1" zoomScalePageLayoutView="0" workbookViewId="0" topLeftCell="A34">
      <selection activeCell="F42" sqref="F4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24.28125" style="0" customWidth="1"/>
    <col min="8" max="8" width="17.421875" style="0" customWidth="1"/>
  </cols>
  <sheetData>
    <row r="2" spans="2:4" ht="15.75" thickBot="1">
      <c r="B2" s="1"/>
      <c r="C2" s="2"/>
      <c r="D2" s="2"/>
    </row>
    <row r="3" spans="2:5" ht="56.25" customHeight="1" thickBot="1">
      <c r="B3" s="3"/>
      <c r="C3" s="4"/>
      <c r="D3" s="72"/>
      <c r="E3" s="66"/>
    </row>
    <row r="4" spans="2:5" ht="15">
      <c r="B4" s="5"/>
      <c r="C4" s="26"/>
      <c r="D4" s="6"/>
      <c r="E4" s="67"/>
    </row>
    <row r="5" spans="2:5" ht="15">
      <c r="B5" s="7"/>
      <c r="C5" s="10"/>
      <c r="D5" s="8"/>
      <c r="E5" s="68"/>
    </row>
    <row r="6" spans="2:5" ht="15">
      <c r="B6" s="7"/>
      <c r="C6" s="10"/>
      <c r="D6" s="8"/>
      <c r="E6" s="68"/>
    </row>
    <row r="7" spans="2:5" ht="15">
      <c r="B7" s="7"/>
      <c r="C7" s="10"/>
      <c r="D7" s="8"/>
      <c r="E7" s="68"/>
    </row>
    <row r="8" spans="2:5" ht="15">
      <c r="B8" s="7"/>
      <c r="C8" s="10"/>
      <c r="D8" s="8"/>
      <c r="E8" s="68"/>
    </row>
    <row r="9" spans="2:5" ht="15">
      <c r="B9" s="7"/>
      <c r="C9" s="10"/>
      <c r="D9" s="8"/>
      <c r="E9" s="68"/>
    </row>
    <row r="10" spans="2:5" ht="15">
      <c r="B10" s="7"/>
      <c r="C10" s="10"/>
      <c r="D10" s="8"/>
      <c r="E10" s="68"/>
    </row>
    <row r="11" spans="2:5" ht="15">
      <c r="B11" s="7"/>
      <c r="C11" s="10"/>
      <c r="D11" s="8"/>
      <c r="E11" s="68"/>
    </row>
    <row r="12" spans="2:5" ht="15">
      <c r="B12" s="7"/>
      <c r="C12" s="10"/>
      <c r="D12" s="8"/>
      <c r="E12" s="68"/>
    </row>
    <row r="13" spans="2:5" ht="15">
      <c r="B13" s="7"/>
      <c r="C13" s="10"/>
      <c r="D13" s="8"/>
      <c r="E13" s="68"/>
    </row>
    <row r="14" spans="2:5" ht="15.75" thickBot="1">
      <c r="B14" s="11"/>
      <c r="C14" s="13"/>
      <c r="D14" s="12"/>
      <c r="E14" s="69"/>
    </row>
    <row r="15" spans="2:6" ht="15">
      <c r="B15" s="14"/>
      <c r="C15" s="15"/>
      <c r="D15" s="16"/>
      <c r="E15" s="16"/>
      <c r="F15" s="16"/>
    </row>
    <row r="16" spans="2:6" ht="15">
      <c r="B16" s="14"/>
      <c r="C16" s="15"/>
      <c r="D16" s="16"/>
      <c r="E16" s="16"/>
      <c r="F16" s="16"/>
    </row>
    <row r="17" ht="15.75" thickBot="1"/>
    <row r="18" spans="2:5" ht="56.25" customHeight="1" thickBot="1">
      <c r="B18" s="3" t="s">
        <v>1</v>
      </c>
      <c r="C18" s="4" t="s">
        <v>7</v>
      </c>
      <c r="D18" s="72" t="s">
        <v>8</v>
      </c>
      <c r="E18" s="66" t="s">
        <v>12</v>
      </c>
    </row>
    <row r="19" spans="2:5" ht="15">
      <c r="B19" s="33">
        <f>'PWM-voltage-RPM-noise'!B21</f>
        <v>1</v>
      </c>
      <c r="C19" s="46">
        <f>'PWM-voltage-RPM-noise'!C21</f>
        <v>0</v>
      </c>
      <c r="D19" s="34">
        <f>'PWM-voltage-RPM-noise'!D21</f>
        <v>0</v>
      </c>
      <c r="E19" s="70" t="e">
        <f>CFM!E18</f>
        <v>#DIV/0!</v>
      </c>
    </row>
    <row r="20" spans="2:5" ht="15">
      <c r="B20" s="35">
        <f>'PWM-voltage-RPM-noise'!B22</f>
        <v>2</v>
      </c>
      <c r="C20" s="19">
        <f>'PWM-voltage-RPM-noise'!C22</f>
        <v>0</v>
      </c>
      <c r="D20" s="14">
        <f>'PWM-voltage-RPM-noise'!D22</f>
        <v>0</v>
      </c>
      <c r="E20" s="68" t="e">
        <f>CFM!E19</f>
        <v>#DIV/0!</v>
      </c>
    </row>
    <row r="21" spans="2:5" ht="15">
      <c r="B21" s="35">
        <f>'PWM-voltage-RPM-noise'!B23</f>
        <v>3</v>
      </c>
      <c r="C21" s="19">
        <f>'PWM-voltage-RPM-noise'!C23</f>
        <v>275</v>
      </c>
      <c r="D21" s="14">
        <f>'PWM-voltage-RPM-noise'!D23</f>
        <v>0</v>
      </c>
      <c r="E21" s="68" t="e">
        <f>CFM!E20</f>
        <v>#DIV/0!</v>
      </c>
    </row>
    <row r="22" spans="2:5" ht="15">
      <c r="B22" s="35">
        <f>'PWM-voltage-RPM-noise'!B24</f>
        <v>4</v>
      </c>
      <c r="C22" s="19">
        <f>'PWM-voltage-RPM-noise'!C24</f>
        <v>370</v>
      </c>
      <c r="D22" s="14">
        <f>'PWM-voltage-RPM-noise'!D24</f>
        <v>0</v>
      </c>
      <c r="E22" s="68" t="e">
        <f>CFM!E21</f>
        <v>#DIV/0!</v>
      </c>
    </row>
    <row r="23" spans="2:5" ht="15">
      <c r="B23" s="35">
        <f>'PWM-voltage-RPM-noise'!B25</f>
        <v>5</v>
      </c>
      <c r="C23" s="19">
        <f>'PWM-voltage-RPM-noise'!C25</f>
        <v>450</v>
      </c>
      <c r="D23" s="14">
        <f>'PWM-voltage-RPM-noise'!D25</f>
        <v>0</v>
      </c>
      <c r="E23" s="68" t="e">
        <f>CFM!E22</f>
        <v>#DIV/0!</v>
      </c>
    </row>
    <row r="24" spans="2:5" ht="15">
      <c r="B24" s="35">
        <f>'PWM-voltage-RPM-noise'!B26</f>
        <v>6</v>
      </c>
      <c r="C24" s="19">
        <f>'PWM-voltage-RPM-noise'!C26</f>
        <v>515</v>
      </c>
      <c r="D24" s="14">
        <f>'PWM-voltage-RPM-noise'!D26</f>
        <v>17.3</v>
      </c>
      <c r="E24" s="68" t="e">
        <f>CFM!E23</f>
        <v>#DIV/0!</v>
      </c>
    </row>
    <row r="25" spans="2:5" ht="15">
      <c r="B25" s="35">
        <f>'PWM-voltage-RPM-noise'!B27</f>
        <v>7</v>
      </c>
      <c r="C25" s="19">
        <f>'PWM-voltage-RPM-noise'!C27</f>
        <v>580</v>
      </c>
      <c r="D25" s="14">
        <f>'PWM-voltage-RPM-noise'!D27</f>
        <v>17.6</v>
      </c>
      <c r="E25" s="68" t="e">
        <f>CFM!E24</f>
        <v>#DIV/0!</v>
      </c>
    </row>
    <row r="26" spans="2:5" ht="15">
      <c r="B26" s="35">
        <f>'PWM-voltage-RPM-noise'!B28</f>
        <v>8</v>
      </c>
      <c r="C26" s="19">
        <f>'PWM-voltage-RPM-noise'!C28</f>
        <v>635</v>
      </c>
      <c r="D26" s="14">
        <f>'PWM-voltage-RPM-noise'!D28</f>
        <v>18.1</v>
      </c>
      <c r="E26" s="68">
        <f>CFM!E25</f>
        <v>6.436416865849546</v>
      </c>
    </row>
    <row r="27" spans="2:5" ht="15">
      <c r="B27" s="35">
        <f>'PWM-voltage-RPM-noise'!B29</f>
        <v>9</v>
      </c>
      <c r="C27" s="19">
        <f>'PWM-voltage-RPM-noise'!C29</f>
        <v>685</v>
      </c>
      <c r="D27" s="14">
        <f>'PWM-voltage-RPM-noise'!D29</f>
        <v>19</v>
      </c>
      <c r="E27" s="68">
        <f>CFM!E26</f>
        <v>9.508441903222687</v>
      </c>
    </row>
    <row r="28" spans="2:5" ht="15">
      <c r="B28" s="35">
        <f>'PWM-voltage-RPM-noise'!B30</f>
        <v>10</v>
      </c>
      <c r="C28" s="19">
        <f>'PWM-voltage-RPM-noise'!C30</f>
        <v>740</v>
      </c>
      <c r="D28" s="14">
        <f>'PWM-voltage-RPM-noise'!D30</f>
        <v>20.3</v>
      </c>
      <c r="E28" s="68">
        <f>CFM!E27</f>
        <v>12.18539136971837</v>
      </c>
    </row>
    <row r="29" spans="2:5" ht="15">
      <c r="B29" s="35">
        <f>'PWM-voltage-RPM-noise'!B31</f>
        <v>11</v>
      </c>
      <c r="C29" s="19">
        <f>'PWM-voltage-RPM-noise'!C31</f>
        <v>780</v>
      </c>
      <c r="D29" s="14">
        <f>'PWM-voltage-RPM-noise'!D31</f>
        <v>21.5</v>
      </c>
      <c r="E29" s="68">
        <f>CFM!E28</f>
        <v>14.280867850190832</v>
      </c>
    </row>
    <row r="30" spans="2:5" ht="15.75" thickBot="1">
      <c r="B30" s="36">
        <f>'PWM-voltage-RPM-noise'!B32</f>
        <v>12</v>
      </c>
      <c r="C30" s="38">
        <f>'PWM-voltage-RPM-noise'!C32</f>
        <v>825</v>
      </c>
      <c r="D30" s="37">
        <f>'PWM-voltage-RPM-noise'!D32</f>
        <v>22.9</v>
      </c>
      <c r="E30" s="71">
        <f>CFM!E29</f>
        <v>15.884537739681038</v>
      </c>
    </row>
    <row r="31" spans="2:7" ht="15">
      <c r="B31" s="14"/>
      <c r="C31" s="19"/>
      <c r="D31" s="19"/>
      <c r="E31" s="14"/>
      <c r="F31" s="9"/>
      <c r="G31" s="39"/>
    </row>
    <row r="32" ht="15">
      <c r="B32" t="s">
        <v>2</v>
      </c>
    </row>
    <row r="33" spans="2:11" ht="23.25" customHeight="1">
      <c r="B33" s="92" t="s">
        <v>13</v>
      </c>
      <c r="C33" s="92"/>
      <c r="D33" s="92"/>
      <c r="E33" s="92"/>
      <c r="F33" s="94"/>
      <c r="G33" s="94"/>
      <c r="H33" s="94"/>
      <c r="I33" s="94"/>
      <c r="J33" s="94"/>
      <c r="K33" s="94"/>
    </row>
    <row r="34" ht="23.25">
      <c r="G34" s="47"/>
    </row>
    <row r="37" ht="15">
      <c r="H37" s="22"/>
    </row>
    <row r="38" ht="15">
      <c r="H38" s="22"/>
    </row>
    <row r="39" ht="15">
      <c r="H39" s="22"/>
    </row>
    <row r="56" ht="15">
      <c r="B56" t="s">
        <v>3</v>
      </c>
    </row>
    <row r="57" spans="2:11" ht="24.75" customHeight="1">
      <c r="B57" s="92" t="s">
        <v>14</v>
      </c>
      <c r="C57" s="92"/>
      <c r="D57" s="92"/>
      <c r="E57" s="92"/>
      <c r="F57" s="94"/>
      <c r="G57" s="94"/>
      <c r="H57" s="94"/>
      <c r="I57" s="94"/>
      <c r="J57" s="94"/>
      <c r="K57" s="94"/>
    </row>
    <row r="79" ht="15">
      <c r="B79" t="s">
        <v>4</v>
      </c>
    </row>
    <row r="80" spans="2:15" ht="35.25" customHeight="1">
      <c r="B80" s="92" t="s">
        <v>15</v>
      </c>
      <c r="C80" s="92"/>
      <c r="D80" s="92"/>
      <c r="E80" s="49"/>
      <c r="F80" s="92"/>
      <c r="G80" s="92"/>
      <c r="H80" s="92"/>
      <c r="I80" s="92"/>
      <c r="L80" s="92"/>
      <c r="M80" s="92"/>
      <c r="N80" s="92"/>
      <c r="O80" s="92"/>
    </row>
    <row r="104" ht="15">
      <c r="B104" t="s">
        <v>5</v>
      </c>
    </row>
    <row r="105" spans="2:19" ht="40.5" customHeight="1">
      <c r="B105" s="93" t="s">
        <v>16</v>
      </c>
      <c r="C105" s="93"/>
      <c r="D105" s="93"/>
      <c r="E105" s="48"/>
      <c r="F105" s="93"/>
      <c r="G105" s="93"/>
      <c r="H105" s="93"/>
      <c r="I105" s="93"/>
      <c r="J105" s="93"/>
      <c r="K105" s="93"/>
      <c r="N105" s="93"/>
      <c r="O105" s="93"/>
      <c r="P105" s="93"/>
      <c r="Q105" s="93"/>
      <c r="R105" s="93"/>
      <c r="S105" s="93"/>
    </row>
  </sheetData>
  <sheetProtection selectLockedCells="1" selectUnlockedCells="1"/>
  <mergeCells count="10">
    <mergeCell ref="L80:O80"/>
    <mergeCell ref="N105:S105"/>
    <mergeCell ref="F33:K33"/>
    <mergeCell ref="B33:E33"/>
    <mergeCell ref="B57:E57"/>
    <mergeCell ref="F57:K57"/>
    <mergeCell ref="F105:K105"/>
    <mergeCell ref="B105:D105"/>
    <mergeCell ref="F80:I80"/>
    <mergeCell ref="B80:D8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0"/>
  <sheetViews>
    <sheetView zoomScale="70" zoomScaleNormal="70" zoomScalePageLayoutView="0" workbookViewId="0" topLeftCell="A1">
      <selection activeCell="N5" sqref="N5:N24"/>
    </sheetView>
  </sheetViews>
  <sheetFormatPr defaultColWidth="9.140625" defaultRowHeight="15"/>
  <cols>
    <col min="2" max="2" width="24.7109375" style="0" customWidth="1"/>
    <col min="3" max="3" width="23.57421875" style="0" customWidth="1"/>
    <col min="4" max="4" width="18.57421875" style="0" customWidth="1"/>
    <col min="5" max="5" width="20.00390625" style="0" customWidth="1"/>
    <col min="6" max="6" width="20.28125" style="0" customWidth="1"/>
  </cols>
  <sheetData>
    <row r="1" ht="15.75" thickBot="1"/>
    <row r="2" spans="2:19" ht="15.75" thickBot="1">
      <c r="B2" s="1"/>
      <c r="C2" s="2"/>
      <c r="H2" s="95" t="s">
        <v>6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2:21" ht="45.75" customHeight="1" thickBot="1">
      <c r="B3" s="55"/>
      <c r="C3" s="56"/>
      <c r="D3" s="57"/>
      <c r="E3" s="57"/>
      <c r="F3" s="77"/>
      <c r="H3" s="62">
        <v>1</v>
      </c>
      <c r="I3" s="23">
        <v>2</v>
      </c>
      <c r="J3" s="23">
        <v>3</v>
      </c>
      <c r="K3" s="23">
        <v>4.2</v>
      </c>
      <c r="L3" s="23">
        <v>5</v>
      </c>
      <c r="M3" s="23">
        <v>6</v>
      </c>
      <c r="N3" s="23">
        <v>7</v>
      </c>
      <c r="O3" s="23">
        <v>8</v>
      </c>
      <c r="P3" s="23">
        <v>9</v>
      </c>
      <c r="Q3" s="23">
        <v>10</v>
      </c>
      <c r="R3" s="23">
        <v>11</v>
      </c>
      <c r="S3" s="63">
        <v>12</v>
      </c>
      <c r="U3" s="23"/>
    </row>
    <row r="4" spans="2:19" ht="15">
      <c r="B4" s="50"/>
      <c r="C4" s="46"/>
      <c r="D4" s="51"/>
      <c r="E4" s="44"/>
      <c r="F4" s="78"/>
      <c r="H4" s="58" t="e">
        <f aca="true" t="shared" si="0" ref="H4:S4">AVERAGE(H5:H30)</f>
        <v>#DIV/0!</v>
      </c>
      <c r="I4" s="24" t="e">
        <f t="shared" si="0"/>
        <v>#DIV/0!</v>
      </c>
      <c r="J4" s="24" t="e">
        <f t="shared" si="0"/>
        <v>#DIV/0!</v>
      </c>
      <c r="K4" s="24" t="e">
        <f t="shared" si="0"/>
        <v>#DIV/0!</v>
      </c>
      <c r="L4" s="24" t="e">
        <f t="shared" si="0"/>
        <v>#DIV/0!</v>
      </c>
      <c r="M4" s="24" t="e">
        <f t="shared" si="0"/>
        <v>#DIV/0!</v>
      </c>
      <c r="N4" s="24" t="e">
        <f t="shared" si="0"/>
        <v>#DIV/0!</v>
      </c>
      <c r="O4" s="24">
        <f t="shared" si="0"/>
        <v>0.5922000000000001</v>
      </c>
      <c r="P4" s="24">
        <f t="shared" si="0"/>
        <v>0.87485</v>
      </c>
      <c r="Q4" s="24">
        <f t="shared" si="0"/>
        <v>1.12115</v>
      </c>
      <c r="R4" s="24">
        <f t="shared" si="0"/>
        <v>1.3139499999999997</v>
      </c>
      <c r="S4" s="59">
        <f t="shared" si="0"/>
        <v>1.4615</v>
      </c>
    </row>
    <row r="5" spans="2:19" ht="15">
      <c r="B5" s="52"/>
      <c r="C5" s="19"/>
      <c r="D5" s="8"/>
      <c r="E5" s="9"/>
      <c r="F5" s="40"/>
      <c r="H5" s="58"/>
      <c r="I5" s="24"/>
      <c r="J5" s="64"/>
      <c r="K5" s="24"/>
      <c r="L5" s="24"/>
      <c r="M5" s="24"/>
      <c r="N5" s="90"/>
      <c r="O5" s="89">
        <v>0.618</v>
      </c>
      <c r="P5" s="88">
        <v>0.844</v>
      </c>
      <c r="Q5" s="87">
        <v>1.11</v>
      </c>
      <c r="R5" s="86">
        <v>1.277</v>
      </c>
      <c r="S5" s="91">
        <v>1.5</v>
      </c>
    </row>
    <row r="6" spans="2:19" ht="15">
      <c r="B6" s="52"/>
      <c r="C6" s="19"/>
      <c r="D6" s="8"/>
      <c r="E6" s="9"/>
      <c r="F6" s="40"/>
      <c r="H6" s="58"/>
      <c r="I6" s="24"/>
      <c r="J6" s="64"/>
      <c r="K6" s="24"/>
      <c r="L6" s="24"/>
      <c r="M6" s="24"/>
      <c r="N6" s="90"/>
      <c r="O6" s="89">
        <v>0.587</v>
      </c>
      <c r="P6" s="88">
        <v>0.839</v>
      </c>
      <c r="Q6" s="87">
        <v>1.15</v>
      </c>
      <c r="R6" s="86">
        <v>1.272</v>
      </c>
      <c r="S6" s="91">
        <v>1.509</v>
      </c>
    </row>
    <row r="7" spans="2:19" ht="15">
      <c r="B7" s="52"/>
      <c r="C7" s="19"/>
      <c r="D7" s="8"/>
      <c r="E7" s="9"/>
      <c r="F7" s="40"/>
      <c r="H7" s="58"/>
      <c r="I7" s="24"/>
      <c r="J7" s="64"/>
      <c r="K7" s="24"/>
      <c r="L7" s="24"/>
      <c r="M7" s="24"/>
      <c r="N7" s="90"/>
      <c r="O7" s="89">
        <v>0.59</v>
      </c>
      <c r="P7" s="88">
        <v>0.907</v>
      </c>
      <c r="Q7" s="87">
        <v>1.14</v>
      </c>
      <c r="R7" s="86">
        <v>1.35</v>
      </c>
      <c r="S7" s="91">
        <v>1.505</v>
      </c>
    </row>
    <row r="8" spans="2:19" ht="15">
      <c r="B8" s="52"/>
      <c r="C8" s="19"/>
      <c r="D8" s="8"/>
      <c r="E8" s="9"/>
      <c r="F8" s="40"/>
      <c r="H8" s="58"/>
      <c r="I8" s="24"/>
      <c r="J8" s="64"/>
      <c r="K8" s="24"/>
      <c r="L8" s="24"/>
      <c r="M8" s="24"/>
      <c r="N8" s="90"/>
      <c r="O8" s="89">
        <v>0.568</v>
      </c>
      <c r="P8" s="88">
        <v>0.842</v>
      </c>
      <c r="Q8" s="87">
        <v>1.109</v>
      </c>
      <c r="R8" s="86">
        <v>1.315</v>
      </c>
      <c r="S8" s="91">
        <v>1.438</v>
      </c>
    </row>
    <row r="9" spans="2:19" ht="15">
      <c r="B9" s="52"/>
      <c r="C9" s="19"/>
      <c r="D9" s="8"/>
      <c r="E9" s="9"/>
      <c r="F9" s="40"/>
      <c r="H9" s="58"/>
      <c r="I9" s="24"/>
      <c r="J9" s="64"/>
      <c r="K9" s="24"/>
      <c r="L9" s="24"/>
      <c r="M9" s="24"/>
      <c r="N9" s="90"/>
      <c r="O9" s="89">
        <v>0.605</v>
      </c>
      <c r="P9" s="88">
        <v>0.926</v>
      </c>
      <c r="Q9" s="87">
        <v>1.19</v>
      </c>
      <c r="R9" s="86">
        <v>1.369</v>
      </c>
      <c r="S9" s="91">
        <v>1.47</v>
      </c>
    </row>
    <row r="10" spans="2:19" ht="15">
      <c r="B10" s="52"/>
      <c r="C10" s="19"/>
      <c r="D10" s="8"/>
      <c r="E10" s="9"/>
      <c r="F10" s="40"/>
      <c r="H10" s="58"/>
      <c r="I10" s="24"/>
      <c r="J10" s="64"/>
      <c r="K10" s="24"/>
      <c r="L10" s="24"/>
      <c r="M10" s="24"/>
      <c r="N10" s="90"/>
      <c r="O10" s="89">
        <v>0.579</v>
      </c>
      <c r="P10" s="88">
        <v>0.877</v>
      </c>
      <c r="Q10" s="87">
        <v>1.114</v>
      </c>
      <c r="R10" s="86">
        <v>1.366</v>
      </c>
      <c r="S10" s="91">
        <v>1.429</v>
      </c>
    </row>
    <row r="11" spans="2:19" ht="15">
      <c r="B11" s="52"/>
      <c r="C11" s="19"/>
      <c r="D11" s="8"/>
      <c r="E11" s="9"/>
      <c r="F11" s="40"/>
      <c r="H11" s="58"/>
      <c r="I11" s="24"/>
      <c r="J11" s="64"/>
      <c r="K11" s="24"/>
      <c r="L11" s="24"/>
      <c r="M11" s="24"/>
      <c r="N11" s="90"/>
      <c r="O11" s="89">
        <v>0.587</v>
      </c>
      <c r="P11" s="88">
        <v>0.915</v>
      </c>
      <c r="Q11" s="87">
        <v>1.114</v>
      </c>
      <c r="R11" s="86">
        <v>1.357</v>
      </c>
      <c r="S11" s="91">
        <v>1.424</v>
      </c>
    </row>
    <row r="12" spans="2:19" ht="15">
      <c r="B12" s="52"/>
      <c r="C12" s="19"/>
      <c r="D12" s="8"/>
      <c r="E12" s="9"/>
      <c r="F12" s="40"/>
      <c r="H12" s="58"/>
      <c r="I12" s="24"/>
      <c r="J12" s="64"/>
      <c r="K12" s="24"/>
      <c r="L12" s="24"/>
      <c r="M12" s="24"/>
      <c r="N12" s="90"/>
      <c r="O12" s="89">
        <v>0.586</v>
      </c>
      <c r="P12" s="88">
        <v>0.884</v>
      </c>
      <c r="Q12" s="87">
        <v>1.111</v>
      </c>
      <c r="R12" s="86">
        <v>1.353</v>
      </c>
      <c r="S12" s="91">
        <v>1.5</v>
      </c>
    </row>
    <row r="13" spans="2:19" ht="15">
      <c r="B13" s="52"/>
      <c r="C13" s="19"/>
      <c r="D13" s="8"/>
      <c r="E13" s="9"/>
      <c r="F13" s="40"/>
      <c r="H13" s="58"/>
      <c r="I13" s="24"/>
      <c r="J13" s="64"/>
      <c r="K13" s="24"/>
      <c r="L13" s="24"/>
      <c r="M13" s="24"/>
      <c r="N13" s="90"/>
      <c r="O13" s="89">
        <v>0.608</v>
      </c>
      <c r="P13" s="88">
        <v>0.893</v>
      </c>
      <c r="Q13" s="87">
        <v>1.119</v>
      </c>
      <c r="R13" s="86">
        <v>1.321</v>
      </c>
      <c r="S13" s="91">
        <v>1.432</v>
      </c>
    </row>
    <row r="14" spans="2:19" ht="15.75" thickBot="1">
      <c r="B14" s="53"/>
      <c r="C14" s="38"/>
      <c r="D14" s="54"/>
      <c r="E14" s="45"/>
      <c r="F14" s="41"/>
      <c r="H14" s="58"/>
      <c r="I14" s="24"/>
      <c r="J14" s="64"/>
      <c r="K14" s="24"/>
      <c r="L14" s="24"/>
      <c r="M14" s="24"/>
      <c r="N14" s="90"/>
      <c r="O14" s="89">
        <v>0.578</v>
      </c>
      <c r="P14" s="88">
        <v>0.879</v>
      </c>
      <c r="Q14" s="87">
        <v>1.121</v>
      </c>
      <c r="R14" s="86">
        <v>1.285</v>
      </c>
      <c r="S14" s="91">
        <v>1.442</v>
      </c>
    </row>
    <row r="15" spans="2:19" ht="15">
      <c r="B15" s="14"/>
      <c r="C15" s="16"/>
      <c r="D15" s="16"/>
      <c r="E15" s="16"/>
      <c r="F15" s="28"/>
      <c r="H15" s="58"/>
      <c r="I15" s="24"/>
      <c r="J15" s="64"/>
      <c r="K15" s="24"/>
      <c r="L15" s="24"/>
      <c r="M15" s="24"/>
      <c r="N15" s="90"/>
      <c r="O15" s="89">
        <v>0.592</v>
      </c>
      <c r="P15" s="88">
        <v>0.899</v>
      </c>
      <c r="Q15" s="87">
        <v>1.129</v>
      </c>
      <c r="R15" s="86">
        <v>1.27</v>
      </c>
      <c r="S15" s="91">
        <v>1.436</v>
      </c>
    </row>
    <row r="16" spans="2:19" ht="15.75" thickBot="1">
      <c r="B16" s="14"/>
      <c r="C16" s="16"/>
      <c r="D16" s="16"/>
      <c r="E16" s="16"/>
      <c r="F16" s="28"/>
      <c r="H16" s="58"/>
      <c r="I16" s="24"/>
      <c r="J16" s="64"/>
      <c r="K16" s="24"/>
      <c r="L16" s="24"/>
      <c r="M16" s="24"/>
      <c r="N16" s="90"/>
      <c r="O16" s="89">
        <v>0.612</v>
      </c>
      <c r="P16" s="88">
        <v>0.878</v>
      </c>
      <c r="Q16" s="87">
        <v>1.125</v>
      </c>
      <c r="R16" s="86">
        <v>1.345</v>
      </c>
      <c r="S16" s="91">
        <v>1.412</v>
      </c>
    </row>
    <row r="17" spans="2:19" ht="36.75" customHeight="1" thickBot="1">
      <c r="B17" s="55" t="s">
        <v>1</v>
      </c>
      <c r="C17" s="56" t="s">
        <v>0</v>
      </c>
      <c r="D17" s="57" t="s">
        <v>8</v>
      </c>
      <c r="E17" s="74" t="s">
        <v>12</v>
      </c>
      <c r="F17" s="73" t="s">
        <v>11</v>
      </c>
      <c r="G17" s="24"/>
      <c r="H17" s="58"/>
      <c r="I17" s="24"/>
      <c r="J17" s="64"/>
      <c r="K17" s="24"/>
      <c r="L17" s="24"/>
      <c r="M17" s="24"/>
      <c r="N17" s="90"/>
      <c r="O17" s="89">
        <v>0.595</v>
      </c>
      <c r="P17" s="88">
        <v>0.827</v>
      </c>
      <c r="Q17" s="87">
        <v>1.106</v>
      </c>
      <c r="R17" s="86">
        <v>1.319</v>
      </c>
      <c r="S17" s="91">
        <v>1.424</v>
      </c>
    </row>
    <row r="18" spans="2:19" ht="15">
      <c r="B18" s="33">
        <f>'PWM-voltage-RPM-noise'!B21</f>
        <v>1</v>
      </c>
      <c r="C18" s="34"/>
      <c r="D18" s="34"/>
      <c r="E18" s="42" t="e">
        <f>(H4/0.3048)*60*PI()*((0.062/0.3048)^2)/4</f>
        <v>#DIV/0!</v>
      </c>
      <c r="F18" s="40" t="e">
        <f>H4</f>
        <v>#DIV/0!</v>
      </c>
      <c r="G18" s="24"/>
      <c r="H18" s="58"/>
      <c r="I18" s="24"/>
      <c r="J18" s="64"/>
      <c r="K18" s="24"/>
      <c r="L18" s="24"/>
      <c r="M18" s="24"/>
      <c r="N18" s="90"/>
      <c r="O18" s="89">
        <v>0.574</v>
      </c>
      <c r="P18" s="88">
        <v>0.863</v>
      </c>
      <c r="Q18" s="87">
        <v>1.101</v>
      </c>
      <c r="R18" s="86">
        <v>1.284</v>
      </c>
      <c r="S18" s="91">
        <v>1.533</v>
      </c>
    </row>
    <row r="19" spans="2:19" ht="15">
      <c r="B19" s="35">
        <f>'PWM-voltage-RPM-noise'!B22</f>
        <v>2</v>
      </c>
      <c r="C19" s="14"/>
      <c r="D19" s="14"/>
      <c r="E19" s="25" t="e">
        <f>(I4/0.3048)*60*PI()*((0.062/0.3048)^2)/4</f>
        <v>#DIV/0!</v>
      </c>
      <c r="F19" s="40" t="e">
        <f>I4</f>
        <v>#DIV/0!</v>
      </c>
      <c r="G19" s="24"/>
      <c r="H19" s="58"/>
      <c r="I19" s="24"/>
      <c r="J19" s="64"/>
      <c r="K19" s="24"/>
      <c r="L19" s="24"/>
      <c r="M19" s="24"/>
      <c r="N19" s="90"/>
      <c r="O19" s="89">
        <v>0.587</v>
      </c>
      <c r="P19" s="88">
        <v>0.848</v>
      </c>
      <c r="Q19" s="87">
        <v>1.107</v>
      </c>
      <c r="R19" s="86">
        <v>1.272</v>
      </c>
      <c r="S19" s="91">
        <v>1.459</v>
      </c>
    </row>
    <row r="20" spans="2:19" ht="15">
      <c r="B20" s="35">
        <f>'PWM-voltage-RPM-noise'!B23</f>
        <v>3</v>
      </c>
      <c r="C20" s="19">
        <f>'PWM-voltage-RPM-noise'!C23</f>
        <v>275</v>
      </c>
      <c r="D20" s="14">
        <f>'PWM-voltage-RPM-noise'!D23</f>
        <v>0</v>
      </c>
      <c r="E20" s="25" t="e">
        <f aca="true" t="shared" si="1" ref="E20:E29">(F20)*3600*PI()*((0.062)^2)/4</f>
        <v>#DIV/0!</v>
      </c>
      <c r="F20" s="40" t="e">
        <f>J4</f>
        <v>#DIV/0!</v>
      </c>
      <c r="G20" s="24"/>
      <c r="H20" s="58"/>
      <c r="I20" s="24"/>
      <c r="J20" s="64"/>
      <c r="K20" s="24"/>
      <c r="L20" s="24"/>
      <c r="M20" s="24"/>
      <c r="N20" s="90"/>
      <c r="O20" s="89">
        <v>0.599</v>
      </c>
      <c r="P20" s="88">
        <v>0.878</v>
      </c>
      <c r="Q20" s="87">
        <v>1.104</v>
      </c>
      <c r="R20" s="86">
        <v>1.295</v>
      </c>
      <c r="S20" s="91">
        <v>1.467</v>
      </c>
    </row>
    <row r="21" spans="2:19" ht="15">
      <c r="B21" s="35">
        <f>'PWM-voltage-RPM-noise'!B24</f>
        <v>4</v>
      </c>
      <c r="C21" s="19">
        <f>'PWM-voltage-RPM-noise'!C24</f>
        <v>370</v>
      </c>
      <c r="D21" s="14">
        <f>'PWM-voltage-RPM-noise'!D24</f>
        <v>0</v>
      </c>
      <c r="E21" s="25" t="e">
        <f t="shared" si="1"/>
        <v>#DIV/0!</v>
      </c>
      <c r="F21" s="40" t="e">
        <f>K4</f>
        <v>#DIV/0!</v>
      </c>
      <c r="G21" s="24"/>
      <c r="H21" s="58"/>
      <c r="I21" s="24"/>
      <c r="J21" s="64"/>
      <c r="K21" s="24"/>
      <c r="L21" s="24"/>
      <c r="M21" s="24"/>
      <c r="N21" s="90"/>
      <c r="O21" s="89">
        <v>0.606</v>
      </c>
      <c r="P21" s="88">
        <v>0.872</v>
      </c>
      <c r="Q21" s="87">
        <v>1.126</v>
      </c>
      <c r="R21" s="86">
        <v>1.29</v>
      </c>
      <c r="S21" s="91">
        <v>1.452</v>
      </c>
    </row>
    <row r="22" spans="2:19" ht="15">
      <c r="B22" s="35">
        <f>'PWM-voltage-RPM-noise'!B25</f>
        <v>5</v>
      </c>
      <c r="C22" s="19">
        <f>'PWM-voltage-RPM-noise'!C25</f>
        <v>450</v>
      </c>
      <c r="D22" s="14">
        <f>'PWM-voltage-RPM-noise'!D25</f>
        <v>0</v>
      </c>
      <c r="E22" s="25" t="e">
        <f t="shared" si="1"/>
        <v>#DIV/0!</v>
      </c>
      <c r="F22" s="40" t="e">
        <f>L4</f>
        <v>#DIV/0!</v>
      </c>
      <c r="G22" s="24"/>
      <c r="H22" s="58"/>
      <c r="I22" s="24"/>
      <c r="J22" s="64"/>
      <c r="K22" s="24"/>
      <c r="L22" s="24"/>
      <c r="M22" s="24"/>
      <c r="N22" s="90"/>
      <c r="O22" s="89">
        <v>0.569</v>
      </c>
      <c r="P22" s="88">
        <v>0.846</v>
      </c>
      <c r="Q22" s="87">
        <v>1.117</v>
      </c>
      <c r="R22" s="86">
        <v>1.281</v>
      </c>
      <c r="S22" s="91">
        <v>1.46</v>
      </c>
    </row>
    <row r="23" spans="2:19" ht="15">
      <c r="B23" s="35">
        <f>'PWM-voltage-RPM-noise'!B26</f>
        <v>6</v>
      </c>
      <c r="C23" s="19">
        <f>'PWM-voltage-RPM-noise'!C26</f>
        <v>515</v>
      </c>
      <c r="D23" s="14">
        <f>'PWM-voltage-RPM-noise'!D26</f>
        <v>17.3</v>
      </c>
      <c r="E23" s="25" t="e">
        <f t="shared" si="1"/>
        <v>#DIV/0!</v>
      </c>
      <c r="F23" s="40" t="e">
        <f>M4</f>
        <v>#DIV/0!</v>
      </c>
      <c r="G23" s="24"/>
      <c r="H23" s="58"/>
      <c r="I23" s="24"/>
      <c r="J23" s="64"/>
      <c r="K23" s="24"/>
      <c r="L23" s="24"/>
      <c r="M23" s="24"/>
      <c r="N23" s="90"/>
      <c r="O23" s="89">
        <v>0.579</v>
      </c>
      <c r="P23" s="88">
        <v>0.863</v>
      </c>
      <c r="Q23" s="87">
        <v>1.114</v>
      </c>
      <c r="R23" s="86">
        <v>1.334</v>
      </c>
      <c r="S23" s="91">
        <v>1.526</v>
      </c>
    </row>
    <row r="24" spans="2:19" ht="15">
      <c r="B24" s="35">
        <f>'PWM-voltage-RPM-noise'!B27</f>
        <v>7</v>
      </c>
      <c r="C24" s="19">
        <f>'PWM-voltage-RPM-noise'!C27</f>
        <v>580</v>
      </c>
      <c r="D24" s="14">
        <f>'PWM-voltage-RPM-noise'!D27</f>
        <v>17.6</v>
      </c>
      <c r="E24" s="25" t="e">
        <f t="shared" si="1"/>
        <v>#DIV/0!</v>
      </c>
      <c r="F24" s="40" t="e">
        <f>N4</f>
        <v>#DIV/0!</v>
      </c>
      <c r="G24" s="24"/>
      <c r="H24" s="58"/>
      <c r="I24" s="24"/>
      <c r="J24" s="64"/>
      <c r="K24" s="24"/>
      <c r="L24" s="24"/>
      <c r="M24" s="24"/>
      <c r="N24" s="90"/>
      <c r="O24" s="89">
        <v>0.625</v>
      </c>
      <c r="P24" s="88">
        <v>0.917</v>
      </c>
      <c r="Q24" s="87">
        <v>1.116</v>
      </c>
      <c r="R24" s="86">
        <v>1.324</v>
      </c>
      <c r="S24" s="91">
        <v>1.412</v>
      </c>
    </row>
    <row r="25" spans="2:19" ht="15">
      <c r="B25" s="35">
        <f>'PWM-voltage-RPM-noise'!B28</f>
        <v>8</v>
      </c>
      <c r="C25" s="19">
        <f>'PWM-voltage-RPM-noise'!C28</f>
        <v>635</v>
      </c>
      <c r="D25" s="14">
        <f>'PWM-voltage-RPM-noise'!D28</f>
        <v>18.1</v>
      </c>
      <c r="E25" s="25">
        <f t="shared" si="1"/>
        <v>6.436416865849546</v>
      </c>
      <c r="F25" s="40">
        <f>O4</f>
        <v>0.5922000000000001</v>
      </c>
      <c r="G25" s="24"/>
      <c r="H25" s="58"/>
      <c r="I25" s="24"/>
      <c r="J25" s="64"/>
      <c r="K25" s="24"/>
      <c r="L25" s="24"/>
      <c r="M25" s="24"/>
      <c r="N25" s="24"/>
      <c r="O25" s="24"/>
      <c r="P25" s="24"/>
      <c r="Q25" s="24"/>
      <c r="R25" s="24"/>
      <c r="S25" s="61"/>
    </row>
    <row r="26" spans="2:19" ht="15">
      <c r="B26" s="35">
        <f>'PWM-voltage-RPM-noise'!B29</f>
        <v>9</v>
      </c>
      <c r="C26" s="19">
        <f>'PWM-voltage-RPM-noise'!C29</f>
        <v>685</v>
      </c>
      <c r="D26" s="14">
        <f>'PWM-voltage-RPM-noise'!D29</f>
        <v>19</v>
      </c>
      <c r="E26" s="25">
        <f t="shared" si="1"/>
        <v>9.508441903222687</v>
      </c>
      <c r="F26" s="40">
        <f>P4</f>
        <v>0.87485</v>
      </c>
      <c r="G26" s="24"/>
      <c r="H26" s="58"/>
      <c r="I26" s="24"/>
      <c r="J26" s="64"/>
      <c r="K26" s="24"/>
      <c r="L26" s="24"/>
      <c r="M26" s="24"/>
      <c r="N26" s="24"/>
      <c r="O26" s="24"/>
      <c r="P26" s="24"/>
      <c r="Q26" s="24"/>
      <c r="R26" s="24"/>
      <c r="S26" s="61"/>
    </row>
    <row r="27" spans="2:19" ht="15">
      <c r="B27" s="35">
        <f>'PWM-voltage-RPM-noise'!B30</f>
        <v>10</v>
      </c>
      <c r="C27" s="19">
        <f>'PWM-voltage-RPM-noise'!C30</f>
        <v>740</v>
      </c>
      <c r="D27" s="14">
        <f>'PWM-voltage-RPM-noise'!D30</f>
        <v>20.3</v>
      </c>
      <c r="E27" s="25">
        <f t="shared" si="1"/>
        <v>12.18539136971837</v>
      </c>
      <c r="F27" s="40">
        <f>Q4</f>
        <v>1.12115</v>
      </c>
      <c r="G27" s="24"/>
      <c r="H27" s="58"/>
      <c r="I27" s="24"/>
      <c r="J27" s="64"/>
      <c r="K27" s="24"/>
      <c r="L27" s="24"/>
      <c r="M27" s="24"/>
      <c r="N27" s="24"/>
      <c r="O27" s="24"/>
      <c r="P27" s="24"/>
      <c r="Q27" s="24"/>
      <c r="R27" s="24"/>
      <c r="S27" s="61"/>
    </row>
    <row r="28" spans="2:19" ht="15">
      <c r="B28" s="35">
        <f>'PWM-voltage-RPM-noise'!B31</f>
        <v>11</v>
      </c>
      <c r="C28" s="19">
        <f>'PWM-voltage-RPM-noise'!C31</f>
        <v>780</v>
      </c>
      <c r="D28" s="14">
        <f>'PWM-voltage-RPM-noise'!D31</f>
        <v>21.5</v>
      </c>
      <c r="E28" s="25">
        <f t="shared" si="1"/>
        <v>14.280867850190832</v>
      </c>
      <c r="F28" s="40">
        <f>R4</f>
        <v>1.3139499999999997</v>
      </c>
      <c r="G28" s="24"/>
      <c r="H28" s="58"/>
      <c r="I28" s="24"/>
      <c r="J28" s="64"/>
      <c r="K28" s="24"/>
      <c r="L28" s="24"/>
      <c r="M28" s="24"/>
      <c r="N28" s="24"/>
      <c r="O28" s="24"/>
      <c r="P28" s="24"/>
      <c r="Q28" s="24"/>
      <c r="R28" s="24"/>
      <c r="S28" s="61"/>
    </row>
    <row r="29" spans="2:19" ht="15.75" thickBot="1">
      <c r="B29" s="36">
        <f>'PWM-voltage-RPM-noise'!B32</f>
        <v>12</v>
      </c>
      <c r="C29" s="38">
        <f>'PWM-voltage-RPM-noise'!C32</f>
        <v>825</v>
      </c>
      <c r="D29" s="37">
        <f>'PWM-voltage-RPM-noise'!D32</f>
        <v>22.9</v>
      </c>
      <c r="E29" s="43">
        <f t="shared" si="1"/>
        <v>15.884537739681038</v>
      </c>
      <c r="F29" s="41">
        <f>S4</f>
        <v>1.4615</v>
      </c>
      <c r="G29" s="14"/>
      <c r="H29" s="58"/>
      <c r="I29" s="24"/>
      <c r="J29" s="64"/>
      <c r="K29" s="24"/>
      <c r="L29" s="24"/>
      <c r="M29" s="24"/>
      <c r="N29" s="24"/>
      <c r="O29" s="24"/>
      <c r="P29" s="24"/>
      <c r="Q29" s="24"/>
      <c r="R29" s="24"/>
      <c r="S29" s="61"/>
    </row>
    <row r="30" spans="6:19" ht="15.75" thickBot="1">
      <c r="F30" s="24"/>
      <c r="G30" s="24"/>
      <c r="H30" s="65"/>
      <c r="I30" s="60"/>
      <c r="J30" s="75"/>
      <c r="K30" s="60"/>
      <c r="L30" s="60"/>
      <c r="M30" s="60"/>
      <c r="N30" s="60"/>
      <c r="O30" s="60"/>
      <c r="P30" s="60"/>
      <c r="Q30" s="60"/>
      <c r="R30" s="60"/>
      <c r="S30" s="76"/>
    </row>
  </sheetData>
  <sheetProtection selectLockedCells="1" selectUnlockedCells="1"/>
  <mergeCells count="1">
    <mergeCell ref="H2:S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3">
      <selection activeCell="D26" sqref="D26:D3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</cols>
  <sheetData>
    <row r="3" spans="2:5" ht="15">
      <c r="B3" s="16"/>
      <c r="C3" s="15"/>
      <c r="D3" s="16"/>
      <c r="E3" s="16"/>
    </row>
    <row r="4" spans="2:4" ht="15.75" thickBot="1">
      <c r="B4" s="1"/>
      <c r="C4" s="2"/>
      <c r="D4" s="2"/>
    </row>
    <row r="5" spans="2:4" ht="33" customHeight="1" thickBot="1">
      <c r="B5" s="3"/>
      <c r="C5" s="4"/>
      <c r="D5" s="79"/>
    </row>
    <row r="6" spans="2:4" ht="15">
      <c r="B6" s="5"/>
      <c r="C6" s="26"/>
      <c r="D6" s="80"/>
    </row>
    <row r="7" spans="2:4" ht="15">
      <c r="B7" s="7"/>
      <c r="C7" s="10"/>
      <c r="D7" s="81"/>
    </row>
    <row r="8" spans="2:4" ht="15">
      <c r="B8" s="7"/>
      <c r="C8" s="10"/>
      <c r="D8" s="81"/>
    </row>
    <row r="9" spans="2:4" ht="15">
      <c r="B9" s="7"/>
      <c r="C9" s="10"/>
      <c r="D9" s="81"/>
    </row>
    <row r="10" spans="2:4" ht="15">
      <c r="B10" s="7"/>
      <c r="C10" s="10"/>
      <c r="D10" s="81"/>
    </row>
    <row r="11" spans="2:4" ht="15">
      <c r="B11" s="7"/>
      <c r="C11" s="10"/>
      <c r="D11" s="81"/>
    </row>
    <row r="12" spans="2:4" ht="15">
      <c r="B12" s="7"/>
      <c r="C12" s="10"/>
      <c r="D12" s="81"/>
    </row>
    <row r="13" spans="2:4" ht="15">
      <c r="B13" s="7"/>
      <c r="C13" s="10"/>
      <c r="D13" s="81"/>
    </row>
    <row r="14" spans="2:4" ht="15">
      <c r="B14" s="7"/>
      <c r="C14" s="19"/>
      <c r="D14" s="81"/>
    </row>
    <row r="15" spans="2:4" ht="15">
      <c r="B15" s="7"/>
      <c r="C15" s="19"/>
      <c r="D15" s="81"/>
    </row>
    <row r="16" spans="2:4" ht="15.75" thickBot="1">
      <c r="B16" s="11"/>
      <c r="C16" s="21"/>
      <c r="D16" s="82"/>
    </row>
    <row r="17" spans="2:5" ht="15">
      <c r="B17" s="14"/>
      <c r="C17" s="15"/>
      <c r="D17" s="16"/>
      <c r="E17" s="16"/>
    </row>
    <row r="18" spans="2:5" ht="15">
      <c r="B18" s="14"/>
      <c r="C18" s="15"/>
      <c r="D18" s="16"/>
      <c r="E18" s="16"/>
    </row>
    <row r="19" ht="15.75" thickBot="1"/>
    <row r="20" spans="2:4" ht="33" customHeight="1" thickBot="1">
      <c r="B20" s="3" t="s">
        <v>1</v>
      </c>
      <c r="C20" s="4" t="s">
        <v>7</v>
      </c>
      <c r="D20" s="79" t="s">
        <v>8</v>
      </c>
    </row>
    <row r="21" spans="2:4" ht="15">
      <c r="B21" s="17">
        <v>1</v>
      </c>
      <c r="C21" s="27"/>
      <c r="D21" s="83"/>
    </row>
    <row r="22" spans="2:4" ht="15">
      <c r="B22" s="18">
        <v>2</v>
      </c>
      <c r="C22" s="19"/>
      <c r="D22" s="84"/>
    </row>
    <row r="23" spans="2:4" ht="15">
      <c r="B23" s="18">
        <v>3</v>
      </c>
      <c r="C23" s="19">
        <v>275</v>
      </c>
      <c r="D23" s="84"/>
    </row>
    <row r="24" spans="2:4" ht="15">
      <c r="B24" s="18">
        <v>4</v>
      </c>
      <c r="C24" s="19">
        <v>370</v>
      </c>
      <c r="D24" s="84"/>
    </row>
    <row r="25" spans="2:4" ht="15">
      <c r="B25" s="18">
        <v>5</v>
      </c>
      <c r="C25" s="19">
        <v>450</v>
      </c>
      <c r="D25" s="84"/>
    </row>
    <row r="26" spans="2:4" ht="15">
      <c r="B26" s="18">
        <v>6</v>
      </c>
      <c r="C26" s="19">
        <v>515</v>
      </c>
      <c r="D26" s="84">
        <v>17.3</v>
      </c>
    </row>
    <row r="27" spans="2:4" ht="15">
      <c r="B27" s="18">
        <v>7</v>
      </c>
      <c r="C27" s="19">
        <v>580</v>
      </c>
      <c r="D27" s="84">
        <v>17.6</v>
      </c>
    </row>
    <row r="28" spans="2:4" ht="15">
      <c r="B28" s="18">
        <v>8</v>
      </c>
      <c r="C28" s="19">
        <v>635</v>
      </c>
      <c r="D28" s="84">
        <v>18.1</v>
      </c>
    </row>
    <row r="29" spans="2:4" ht="15">
      <c r="B29" s="18">
        <v>9</v>
      </c>
      <c r="C29" s="19">
        <v>685</v>
      </c>
      <c r="D29" s="84">
        <v>19</v>
      </c>
    </row>
    <row r="30" spans="2:4" ht="15">
      <c r="B30" s="18">
        <v>10</v>
      </c>
      <c r="C30" s="19">
        <v>740</v>
      </c>
      <c r="D30" s="84">
        <v>20.3</v>
      </c>
    </row>
    <row r="31" spans="2:4" ht="15">
      <c r="B31" s="18">
        <v>11</v>
      </c>
      <c r="C31" s="19">
        <v>780</v>
      </c>
      <c r="D31" s="84">
        <v>21.5</v>
      </c>
    </row>
    <row r="32" spans="2:4" ht="15.75" thickBot="1">
      <c r="B32" s="20">
        <v>12</v>
      </c>
      <c r="C32" s="21">
        <v>825</v>
      </c>
      <c r="D32" s="85">
        <v>22.9</v>
      </c>
    </row>
    <row r="33" spans="3:5" ht="15.75" thickBot="1">
      <c r="C33" s="28"/>
      <c r="D33" s="28"/>
      <c r="E33" s="28"/>
    </row>
    <row r="34" spans="2:3" ht="15">
      <c r="B34" s="29" t="s">
        <v>9</v>
      </c>
      <c r="C34" s="30">
        <v>3.4</v>
      </c>
    </row>
    <row r="35" spans="2:3" ht="15.75" thickBot="1">
      <c r="B35" s="31" t="s">
        <v>10</v>
      </c>
      <c r="C35" s="32">
        <v>2.4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ILH</cp:lastModifiedBy>
  <dcterms:created xsi:type="dcterms:W3CDTF">2006-09-28T05:33:49Z</dcterms:created>
  <dcterms:modified xsi:type="dcterms:W3CDTF">2015-12-22T15:56:41Z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